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scharlton\Desktop\"/>
    </mc:Choice>
  </mc:AlternateContent>
  <xr:revisionPtr revIDLastSave="0" documentId="13_ncr:1_{83AE1309-672A-4668-8034-DA905819E292}" xr6:coauthVersionLast="47" xr6:coauthVersionMax="47" xr10:uidLastSave="{00000000-0000-0000-0000-000000000000}"/>
  <bookViews>
    <workbookView xWindow="28680" yWindow="-120" windowWidth="29040" windowHeight="17640" tabRatio="916" activeTab="1" xr2:uid="{00000000-000D-0000-FFFF-FFFF00000000}"/>
  </bookViews>
  <sheets>
    <sheet name="COVER (Pg. 1)" sheetId="1" r:id="rId1"/>
    <sheet name=" SUMMARY (Pg. 2)" sheetId="2" r:id="rId2"/>
    <sheet name="COMPUTERS (Pg. 3)" sheetId="22" r:id="rId3"/>
    <sheet name="OFFICE EQUIPMENT (Pg. 4)" sheetId="23" r:id="rId4"/>
    <sheet name="FURNITURE &amp; FIXTURES (Pg. 5) " sheetId="24" r:id="rId5"/>
    <sheet name="MACHINERY &amp; EQUIPMENT (Pg. 6)" sheetId="25" r:id="rId6"/>
    <sheet name="LEASED OR SOLD ASSETS (Pg. 7)" sheetId="14" r:id="rId7"/>
    <sheet name="AIRCRAFT (Pg. 8) " sheetId="27" r:id="rId8"/>
    <sheet name="DEPRECIATION TABLES (Pg. 9)" sheetId="28" r:id="rId9"/>
    <sheet name="Combined Assets " sheetId="29" r:id="rId10"/>
  </sheets>
  <definedNames>
    <definedName name="_xlnm.Print_Area" localSheetId="1">' SUMMARY (Pg. 2)'!$A$1:$F$36</definedName>
    <definedName name="_xlnm.Print_Area" localSheetId="7">'AIRCRAFT (Pg. 8) '!$A$1:$G$47</definedName>
    <definedName name="_xlnm.Print_Area" localSheetId="9">'Combined Assets '!$A$1:$F$35</definedName>
    <definedName name="_xlnm.Print_Area" localSheetId="2">'COMPUTERS (Pg. 3)'!$A$1:$E$34</definedName>
    <definedName name="_xlnm.Print_Area" localSheetId="0">'COVER (Pg. 1)'!$A$1:$F$23</definedName>
    <definedName name="_xlnm.Print_Area" localSheetId="4">'FURNITURE &amp; FIXTURES (Pg. 5) '!$A$1:$E$34</definedName>
    <definedName name="_xlnm.Print_Area" localSheetId="6">'LEASED OR SOLD ASSETS (Pg. 7)'!$A$1:$D$40</definedName>
    <definedName name="_xlnm.Print_Area" localSheetId="5">'MACHINERY &amp; EQUIPMENT (Pg. 6)'!$A$1:$F$38</definedName>
    <definedName name="_xlnm.Print_Area" localSheetId="3">'OFFICE EQUIPMENT (Pg. 4)'!$A$1:$E$34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25" l="1"/>
  <c r="F38" i="25" s="1"/>
  <c r="E37" i="25"/>
  <c r="F37" i="25" s="1"/>
  <c r="E36" i="25"/>
  <c r="F36" i="25" s="1"/>
  <c r="E35" i="25"/>
  <c r="F35" i="25" s="1"/>
  <c r="E34" i="25"/>
  <c r="F34" i="25" s="1"/>
  <c r="E33" i="25"/>
  <c r="F33" i="25" s="1"/>
  <c r="E32" i="25"/>
  <c r="F32" i="25" s="1"/>
  <c r="E31" i="25"/>
  <c r="F31" i="25" s="1"/>
  <c r="E30" i="25"/>
  <c r="F30" i="25" s="1"/>
  <c r="E29" i="25"/>
  <c r="F29" i="25" s="1"/>
  <c r="E28" i="25"/>
  <c r="F28" i="25" s="1"/>
  <c r="E27" i="25"/>
  <c r="F27" i="25" s="1"/>
  <c r="E26" i="25"/>
  <c r="F26" i="25" s="1"/>
  <c r="E25" i="25"/>
  <c r="F25" i="25" s="1"/>
  <c r="E24" i="25"/>
  <c r="F24" i="25" s="1"/>
  <c r="E23" i="25"/>
  <c r="F23" i="25" s="1"/>
  <c r="E22" i="25"/>
  <c r="F22" i="25" s="1"/>
  <c r="E21" i="25"/>
  <c r="F21" i="25" s="1"/>
  <c r="E20" i="25"/>
  <c r="F20" i="25" s="1"/>
  <c r="E19" i="25"/>
  <c r="F19" i="25" s="1"/>
  <c r="E18" i="25"/>
  <c r="F18" i="25" s="1"/>
  <c r="E17" i="25"/>
  <c r="F17" i="25" s="1"/>
  <c r="E16" i="25"/>
  <c r="F16" i="25" s="1"/>
  <c r="E15" i="25"/>
  <c r="F15" i="25" s="1"/>
  <c r="E14" i="25"/>
  <c r="F14" i="25" s="1"/>
  <c r="E13" i="25"/>
  <c r="F13" i="25" s="1"/>
  <c r="E12" i="25"/>
  <c r="F12" i="25" s="1"/>
  <c r="E11" i="25"/>
  <c r="F11" i="25" s="1"/>
  <c r="E10" i="25"/>
  <c r="F10" i="25" s="1"/>
  <c r="E9" i="25"/>
  <c r="F9" i="25" s="1"/>
  <c r="E8" i="25"/>
  <c r="F8" i="25" s="1"/>
  <c r="E7" i="25"/>
  <c r="F7" i="25" s="1"/>
  <c r="E6" i="25"/>
  <c r="F6" i="25" s="1"/>
  <c r="E5" i="25"/>
  <c r="F5" i="25" s="1"/>
  <c r="E4" i="25"/>
  <c r="F4" i="25" s="1"/>
  <c r="E3" i="25"/>
  <c r="F3" i="25" s="1"/>
  <c r="D3" i="23"/>
  <c r="C16" i="2"/>
  <c r="E16" i="2" s="1"/>
  <c r="C18" i="2"/>
  <c r="E3" i="23" l="1"/>
  <c r="D34" i="24"/>
  <c r="E34" i="24" s="1"/>
  <c r="D33" i="24"/>
  <c r="E33" i="24" s="1"/>
  <c r="D32" i="24"/>
  <c r="E32" i="24" s="1"/>
  <c r="D31" i="24"/>
  <c r="E31" i="24" s="1"/>
  <c r="D30" i="24"/>
  <c r="E30" i="24" s="1"/>
  <c r="D29" i="24"/>
  <c r="E29" i="24" s="1"/>
  <c r="D28" i="24"/>
  <c r="E28" i="24" s="1"/>
  <c r="D27" i="24"/>
  <c r="E27" i="24" s="1"/>
  <c r="D26" i="24"/>
  <c r="E26" i="24" s="1"/>
  <c r="D25" i="24"/>
  <c r="E25" i="24" s="1"/>
  <c r="D24" i="24"/>
  <c r="E24" i="24" s="1"/>
  <c r="D23" i="24"/>
  <c r="E23" i="24" s="1"/>
  <c r="D22" i="24"/>
  <c r="E22" i="24" s="1"/>
  <c r="D21" i="24"/>
  <c r="E21" i="24" s="1"/>
  <c r="D20" i="24"/>
  <c r="E20" i="24" s="1"/>
  <c r="D19" i="24"/>
  <c r="E19" i="24" s="1"/>
  <c r="D18" i="24"/>
  <c r="E18" i="24" s="1"/>
  <c r="D17" i="24"/>
  <c r="E17" i="24" s="1"/>
  <c r="D16" i="24"/>
  <c r="E16" i="24" s="1"/>
  <c r="D15" i="24"/>
  <c r="E15" i="24" s="1"/>
  <c r="D14" i="24"/>
  <c r="E14" i="24" s="1"/>
  <c r="D13" i="24"/>
  <c r="E13" i="24" s="1"/>
  <c r="D12" i="24"/>
  <c r="E12" i="24" s="1"/>
  <c r="D11" i="24"/>
  <c r="E11" i="24" s="1"/>
  <c r="D10" i="24"/>
  <c r="E10" i="24" s="1"/>
  <c r="D9" i="24"/>
  <c r="E9" i="24" s="1"/>
  <c r="D8" i="24"/>
  <c r="E8" i="24" s="1"/>
  <c r="D7" i="24"/>
  <c r="E7" i="24" s="1"/>
  <c r="D6" i="24"/>
  <c r="E6" i="24" s="1"/>
  <c r="D5" i="24"/>
  <c r="E5" i="24" s="1"/>
  <c r="D4" i="24"/>
  <c r="E4" i="24" s="1"/>
  <c r="D3" i="24"/>
  <c r="E3" i="24" s="1"/>
  <c r="A4" i="28"/>
  <c r="D34" i="22"/>
  <c r="E34" i="22" s="1"/>
  <c r="D33" i="22"/>
  <c r="E33" i="22" s="1"/>
  <c r="D32" i="22"/>
  <c r="E32" i="22" s="1"/>
  <c r="D31" i="22"/>
  <c r="E31" i="22" s="1"/>
  <c r="D30" i="22"/>
  <c r="E30" i="22" s="1"/>
  <c r="D29" i="22"/>
  <c r="E29" i="22" s="1"/>
  <c r="D28" i="22"/>
  <c r="E28" i="22" s="1"/>
  <c r="D27" i="22"/>
  <c r="E27" i="22" s="1"/>
  <c r="D26" i="22"/>
  <c r="E26" i="22" s="1"/>
  <c r="D25" i="22"/>
  <c r="E25" i="22" s="1"/>
  <c r="D24" i="22"/>
  <c r="E24" i="22" s="1"/>
  <c r="D23" i="22"/>
  <c r="E23" i="22" s="1"/>
  <c r="D22" i="22"/>
  <c r="E22" i="22" s="1"/>
  <c r="D21" i="22"/>
  <c r="E21" i="22" s="1"/>
  <c r="D20" i="22"/>
  <c r="E20" i="22" s="1"/>
  <c r="D19" i="22"/>
  <c r="E19" i="22" s="1"/>
  <c r="D18" i="22"/>
  <c r="E18" i="22" s="1"/>
  <c r="D17" i="22"/>
  <c r="E17" i="22" s="1"/>
  <c r="D16" i="22"/>
  <c r="E16" i="22" s="1"/>
  <c r="D15" i="22"/>
  <c r="E15" i="22" s="1"/>
  <c r="D14" i="22"/>
  <c r="E14" i="22" s="1"/>
  <c r="D13" i="22"/>
  <c r="E13" i="22" s="1"/>
  <c r="D12" i="22"/>
  <c r="E12" i="22" s="1"/>
  <c r="D11" i="22"/>
  <c r="E11" i="22" s="1"/>
  <c r="D10" i="22"/>
  <c r="E10" i="22" s="1"/>
  <c r="D9" i="22"/>
  <c r="E9" i="22" s="1"/>
  <c r="D8" i="22"/>
  <c r="E8" i="22" s="1"/>
  <c r="D7" i="22"/>
  <c r="E7" i="22" s="1"/>
  <c r="D6" i="22"/>
  <c r="E6" i="22" s="1"/>
  <c r="D5" i="22"/>
  <c r="E5" i="22" s="1"/>
  <c r="D4" i="22"/>
  <c r="E4" i="22" s="1"/>
  <c r="D3" i="22"/>
  <c r="E3" i="22" s="1"/>
  <c r="D34" i="23"/>
  <c r="E34" i="23" s="1"/>
  <c r="D33" i="23"/>
  <c r="E33" i="23" s="1"/>
  <c r="D32" i="23"/>
  <c r="E32" i="23" s="1"/>
  <c r="D31" i="23"/>
  <c r="E31" i="23" s="1"/>
  <c r="D30" i="23"/>
  <c r="E30" i="23" s="1"/>
  <c r="D29" i="23"/>
  <c r="E29" i="23" s="1"/>
  <c r="D28" i="23"/>
  <c r="E28" i="23" s="1"/>
  <c r="D27" i="23"/>
  <c r="E27" i="23" s="1"/>
  <c r="D26" i="23"/>
  <c r="E26" i="23" s="1"/>
  <c r="D25" i="23"/>
  <c r="E25" i="23" s="1"/>
  <c r="D24" i="23"/>
  <c r="E24" i="23" s="1"/>
  <c r="D23" i="23"/>
  <c r="E23" i="23" s="1"/>
  <c r="D22" i="23"/>
  <c r="E22" i="23" s="1"/>
  <c r="D21" i="23"/>
  <c r="E21" i="23" s="1"/>
  <c r="D20" i="23"/>
  <c r="E20" i="23" s="1"/>
  <c r="D19" i="23"/>
  <c r="E19" i="23" s="1"/>
  <c r="D18" i="23"/>
  <c r="E18" i="23" s="1"/>
  <c r="D17" i="23"/>
  <c r="E17" i="23" s="1"/>
  <c r="D16" i="23"/>
  <c r="E16" i="23" s="1"/>
  <c r="D15" i="23"/>
  <c r="E15" i="23" s="1"/>
  <c r="D14" i="23"/>
  <c r="E14" i="23" s="1"/>
  <c r="D13" i="23"/>
  <c r="E13" i="23" s="1"/>
  <c r="D12" i="23"/>
  <c r="E12" i="23" s="1"/>
  <c r="D11" i="23"/>
  <c r="E11" i="23" s="1"/>
  <c r="D10" i="23"/>
  <c r="E10" i="23" s="1"/>
  <c r="D9" i="23"/>
  <c r="E9" i="23" s="1"/>
  <c r="D8" i="23"/>
  <c r="E8" i="23" s="1"/>
  <c r="D7" i="23"/>
  <c r="E7" i="23" s="1"/>
  <c r="D6" i="23"/>
  <c r="E6" i="23" s="1"/>
  <c r="D5" i="23"/>
  <c r="E5" i="23" s="1"/>
  <c r="D4" i="23"/>
  <c r="E4" i="23" s="1"/>
  <c r="C14" i="2"/>
  <c r="E14" i="2" s="1"/>
  <c r="F22" i="29"/>
  <c r="F21" i="29"/>
  <c r="F88" i="25"/>
  <c r="E88" i="25"/>
  <c r="F87" i="25"/>
  <c r="E87" i="25"/>
  <c r="F86" i="25"/>
  <c r="E86" i="25"/>
  <c r="F85" i="25"/>
  <c r="E85" i="25"/>
  <c r="F84" i="25"/>
  <c r="E84" i="25"/>
  <c r="F83" i="25"/>
  <c r="E83" i="25"/>
  <c r="F82" i="25"/>
  <c r="E82" i="25"/>
  <c r="F81" i="25"/>
  <c r="E81" i="25"/>
  <c r="F80" i="25"/>
  <c r="E80" i="25"/>
  <c r="F79" i="25"/>
  <c r="E79" i="25"/>
  <c r="F78" i="25"/>
  <c r="E78" i="25"/>
  <c r="F77" i="25"/>
  <c r="E77" i="25"/>
  <c r="F76" i="25"/>
  <c r="E76" i="25"/>
  <c r="F75" i="25"/>
  <c r="E75" i="25"/>
  <c r="F74" i="25"/>
  <c r="E74" i="25"/>
  <c r="F73" i="25"/>
  <c r="E73" i="25"/>
  <c r="F72" i="25"/>
  <c r="E72" i="25"/>
  <c r="F71" i="25"/>
  <c r="E71" i="25"/>
  <c r="F70" i="25"/>
  <c r="E70" i="25"/>
  <c r="F69" i="25"/>
  <c r="E69" i="25"/>
  <c r="F68" i="25"/>
  <c r="E68" i="25"/>
  <c r="F67" i="25"/>
  <c r="E67" i="25"/>
  <c r="F66" i="25"/>
  <c r="E66" i="25"/>
  <c r="F65" i="25"/>
  <c r="E65" i="25"/>
  <c r="F64" i="25"/>
  <c r="E64" i="25"/>
  <c r="F63" i="25"/>
  <c r="E63" i="25"/>
  <c r="F62" i="25"/>
  <c r="E62" i="25"/>
  <c r="F61" i="25"/>
  <c r="E61" i="25"/>
  <c r="F60" i="25"/>
  <c r="E60" i="25"/>
  <c r="F59" i="25"/>
  <c r="E59" i="25"/>
  <c r="F58" i="25"/>
  <c r="E58" i="25"/>
  <c r="F57" i="25"/>
  <c r="E57" i="25"/>
  <c r="F56" i="25"/>
  <c r="E56" i="25"/>
  <c r="F55" i="25"/>
  <c r="E55" i="25"/>
  <c r="F54" i="25"/>
  <c r="E54" i="25"/>
  <c r="F53" i="25"/>
  <c r="E53" i="25"/>
  <c r="F52" i="25"/>
  <c r="E52" i="25"/>
  <c r="F51" i="25"/>
  <c r="E51" i="25"/>
  <c r="F50" i="25"/>
  <c r="E50" i="25"/>
  <c r="F49" i="25"/>
  <c r="E49" i="25"/>
  <c r="F48" i="25"/>
  <c r="E48" i="25"/>
  <c r="F47" i="25"/>
  <c r="E47" i="25"/>
  <c r="F46" i="25"/>
  <c r="E46" i="25"/>
  <c r="F45" i="25"/>
  <c r="E45" i="25"/>
  <c r="F44" i="25"/>
  <c r="E44" i="25"/>
  <c r="F43" i="25"/>
  <c r="E43" i="25"/>
  <c r="F42" i="25"/>
  <c r="E42" i="25"/>
  <c r="F41" i="25"/>
  <c r="E41" i="25"/>
  <c r="F40" i="25"/>
  <c r="E40" i="25"/>
  <c r="F39" i="25"/>
  <c r="E39" i="25"/>
  <c r="E18" i="2"/>
  <c r="C19" i="2" l="1"/>
  <c r="D14" i="2" l="1"/>
  <c r="D16" i="2"/>
  <c r="E19" i="2" l="1"/>
  <c r="D18" i="2"/>
  <c r="D19" i="2" s="1"/>
</calcChain>
</file>

<file path=xl/sharedStrings.xml><?xml version="1.0" encoding="utf-8"?>
<sst xmlns="http://schemas.openxmlformats.org/spreadsheetml/2006/main" count="196" uniqueCount="111">
  <si>
    <t>Person to Contact Concerning This Report</t>
  </si>
  <si>
    <t>ITEMIZATION IS REQUIRED; A PRINTOUT OF ASSETS MAY BE ATTACHED TO THIS FORM.</t>
  </si>
  <si>
    <t>I HEREBY DECLARE OWNERSHIP OR CONTROL OF THE FOLLOWING TAXABLE BUSINESS PROPERTY</t>
  </si>
  <si>
    <t>ASSETS</t>
  </si>
  <si>
    <t>FOR OFFICE USE ONLY</t>
  </si>
  <si>
    <t>MARKET VALUE</t>
  </si>
  <si>
    <t>ACQUISITION COST</t>
  </si>
  <si>
    <t>SIGNATURE/TITLE OF PERSON PREPARING RETURN</t>
  </si>
  <si>
    <t>DATE</t>
  </si>
  <si>
    <t>TRANSFER DATE</t>
  </si>
  <si>
    <t>TRANSFER PRICE (AIRCRAFT)</t>
  </si>
  <si>
    <t>BUYERS NAME</t>
  </si>
  <si>
    <t>MAILING ADDRESS</t>
  </si>
  <si>
    <t xml:space="preserve">AIRCRAFT </t>
  </si>
  <si>
    <t>OFFICE USE ONLY</t>
  </si>
  <si>
    <t>ACCRUED DEPRECIATION</t>
  </si>
  <si>
    <t>MACHINERY AND EQUIPMENT</t>
  </si>
  <si>
    <t>FURNITURE, FIXTURES AND LEASEHOLD</t>
  </si>
  <si>
    <t>OFFICE EQUIPMENT</t>
  </si>
  <si>
    <t>MACHINERY &amp; EQUIPMENT</t>
  </si>
  <si>
    <t>ITEM            DESCRIPTION</t>
  </si>
  <si>
    <t>ACQUISTION          COST</t>
  </si>
  <si>
    <t>YEAR                ACQUIRED</t>
  </si>
  <si>
    <t>LEASED ASSETS</t>
  </si>
  <si>
    <t>SOLD OR DISPOSED ASSETS</t>
  </si>
  <si>
    <t>SOLD AIRCRAFT</t>
  </si>
  <si>
    <t>ADDRESS</t>
  </si>
  <si>
    <t>LESSOR / BUYER</t>
  </si>
  <si>
    <t>LEASED / SOLD                             ITEM DESCRIPTION</t>
  </si>
  <si>
    <t>LEASE (L)   SOLD (S)</t>
  </si>
  <si>
    <t>AIRCRAFT &amp; HELICOPTERS</t>
  </si>
  <si>
    <t>LEASED AND SOLD ASSETS</t>
  </si>
  <si>
    <t xml:space="preserve">                       NO CHANGE FROM PREVIOUS YEAR?</t>
  </si>
  <si>
    <t xml:space="preserve">                       NO LONGER IN BUSINESS?</t>
  </si>
  <si>
    <t>(Complete lines 1,2,&amp;3 below, sign &amp; date return)</t>
  </si>
  <si>
    <t>TOTAL (RND $100)</t>
  </si>
  <si>
    <t>YES</t>
  </si>
  <si>
    <t>NO</t>
  </si>
  <si>
    <t>ECONOMIC LIFE</t>
  </si>
  <si>
    <t>COMPUTERS &amp; SOFTWARE</t>
  </si>
  <si>
    <t>OFFICE EQUIPMENT AND COMPUTERS</t>
  </si>
  <si>
    <t>Pages 3 &amp; 4</t>
  </si>
  <si>
    <t>Page 5</t>
  </si>
  <si>
    <t>Page 6</t>
  </si>
  <si>
    <t>Page 7</t>
  </si>
  <si>
    <t>Page 8</t>
  </si>
  <si>
    <t>MODEL</t>
  </si>
  <si>
    <t>ACQUISTION  COST</t>
  </si>
  <si>
    <t>YEAR  ACQUIRED</t>
  </si>
  <si>
    <t>The Assessor's Office will declare a value for returns not received by the due date and the property assessment will be based upon the Assessor's declared value.</t>
  </si>
  <si>
    <t>CITY AND BOROUGH OF SITKA</t>
  </si>
  <si>
    <r>
      <rPr>
        <b/>
        <sz val="12"/>
        <color theme="1"/>
        <rFont val="Arial"/>
        <family val="2"/>
      </rPr>
      <t>What must be listed?</t>
    </r>
    <r>
      <rPr>
        <sz val="12"/>
        <color theme="1"/>
        <rFont val="Arial"/>
        <family val="2"/>
      </rPr>
      <t xml:space="preserve">  All business property located in the City &amp; Borough of Sitka that was in the control of, or use by, the taxpayer on January 1.  This includes assets owned, leased by, loaned to, or borrowed by the taxpayer.
</t>
    </r>
  </si>
  <si>
    <r>
      <rPr>
        <b/>
        <sz val="12"/>
        <color theme="1"/>
        <rFont val="Arial"/>
        <family val="2"/>
      </rPr>
      <t>How Do I File?</t>
    </r>
    <r>
      <rPr>
        <sz val="12"/>
        <color theme="1"/>
        <rFont val="Arial"/>
        <family val="2"/>
      </rPr>
      <t xml:space="preserve">  Complete this report by reviewing steps 1 through 8 on the BP Summary page. The electronic form will self calculate depreciation and market value for assets.  </t>
    </r>
  </si>
  <si>
    <r>
      <rPr>
        <b/>
        <sz val="12"/>
        <color theme="1"/>
        <rFont val="Arial"/>
        <family val="2"/>
      </rPr>
      <t xml:space="preserve">Who must file? </t>
    </r>
    <r>
      <rPr>
        <sz val="12"/>
        <color theme="1"/>
        <rFont val="Arial"/>
        <family val="2"/>
      </rPr>
      <t xml:space="preserve">  Every person, association, corporation or firm (regardless of residency) who owns or controls business property which is not specifically exempt in the City &amp; Borough of Sitka. </t>
    </r>
  </si>
  <si>
    <t>SEE PAGE 7</t>
  </si>
  <si>
    <t xml:space="preserve"> FURNITURE, FIXTURES &amp; LEASEHOLD </t>
  </si>
  <si>
    <t>REG. NUMBER</t>
  </si>
  <si>
    <t>YEAR
 BUILT</t>
  </si>
  <si>
    <r>
      <rPr>
        <b/>
        <sz val="20"/>
        <color indexed="8"/>
        <rFont val="Arial"/>
        <family val="2"/>
      </rPr>
      <t>C</t>
    </r>
    <r>
      <rPr>
        <b/>
        <sz val="18"/>
        <color indexed="8"/>
        <rFont val="Arial"/>
        <family val="2"/>
      </rPr>
      <t xml:space="preserve">ITY AND </t>
    </r>
    <r>
      <rPr>
        <b/>
        <sz val="20"/>
        <color indexed="8"/>
        <rFont val="Arial"/>
        <family val="2"/>
      </rPr>
      <t>B</t>
    </r>
    <r>
      <rPr>
        <b/>
        <sz val="18"/>
        <color indexed="8"/>
        <rFont val="Arial"/>
        <family val="2"/>
      </rPr>
      <t xml:space="preserve">OROUGH OF </t>
    </r>
    <r>
      <rPr>
        <b/>
        <sz val="20"/>
        <color indexed="8"/>
        <rFont val="Arial"/>
        <family val="2"/>
      </rPr>
      <t>S</t>
    </r>
    <r>
      <rPr>
        <b/>
        <sz val="18"/>
        <color indexed="8"/>
        <rFont val="Arial"/>
        <family val="2"/>
      </rPr>
      <t xml:space="preserve">ITKA </t>
    </r>
    <r>
      <rPr>
        <b/>
        <sz val="20"/>
        <color indexed="8"/>
        <rFont val="Arial"/>
        <family val="2"/>
      </rPr>
      <t>A</t>
    </r>
    <r>
      <rPr>
        <b/>
        <sz val="18"/>
        <color indexed="8"/>
        <rFont val="Arial"/>
        <family val="2"/>
      </rPr>
      <t xml:space="preserve">SSESSOR'S </t>
    </r>
    <r>
      <rPr>
        <b/>
        <sz val="20"/>
        <color indexed="8"/>
        <rFont val="Arial"/>
        <family val="2"/>
      </rPr>
      <t>O</t>
    </r>
    <r>
      <rPr>
        <b/>
        <sz val="18"/>
        <color indexed="8"/>
        <rFont val="Arial"/>
        <family val="2"/>
      </rPr>
      <t>FFICE</t>
    </r>
  </si>
  <si>
    <r>
      <rPr>
        <b/>
        <sz val="20"/>
        <color indexed="8"/>
        <rFont val="Arial"/>
        <family val="2"/>
      </rPr>
      <t>V</t>
    </r>
    <r>
      <rPr>
        <b/>
        <sz val="18"/>
        <color indexed="8"/>
        <rFont val="Arial"/>
        <family val="2"/>
      </rPr>
      <t xml:space="preserve">ALUE </t>
    </r>
    <r>
      <rPr>
        <b/>
        <sz val="20"/>
        <color indexed="8"/>
        <rFont val="Arial"/>
        <family val="2"/>
      </rPr>
      <t>T</t>
    </r>
    <r>
      <rPr>
        <b/>
        <sz val="18"/>
        <color indexed="8"/>
        <rFont val="Arial"/>
        <family val="2"/>
      </rPr>
      <t>ABLES</t>
    </r>
  </si>
  <si>
    <t>Computers</t>
  </si>
  <si>
    <t>Machinery and Equipment *</t>
  </si>
  <si>
    <t>4-Year Life</t>
  </si>
  <si>
    <t>5-Year Life</t>
  </si>
  <si>
    <t>10-Year Life</t>
  </si>
  <si>
    <t>15-Year Life</t>
  </si>
  <si>
    <t>20-Year Life</t>
  </si>
  <si>
    <t>Year</t>
  </si>
  <si>
    <t>Factor</t>
  </si>
  <si>
    <t>Prior</t>
  </si>
  <si>
    <r>
      <t xml:space="preserve">  IRS Depreciation Is </t>
    </r>
    <r>
      <rPr>
        <b/>
        <u/>
        <sz val="12"/>
        <color indexed="10"/>
        <rFont val="Arial"/>
        <family val="2"/>
      </rPr>
      <t>Not</t>
    </r>
    <r>
      <rPr>
        <b/>
        <sz val="12"/>
        <color indexed="10"/>
        <rFont val="Arial"/>
        <family val="2"/>
      </rPr>
      <t xml:space="preserve"> Acceptable</t>
    </r>
  </si>
  <si>
    <t>Use this Column for</t>
  </si>
  <si>
    <t>Furniture &amp; Fixtures</t>
  </si>
  <si>
    <t>Calculation Instructions</t>
  </si>
  <si>
    <t>Select the table to use (i.e.: 5-years, 10-years, etc).  Scan down the</t>
  </si>
  <si>
    <t>table until you find the year you purchased the personal property.</t>
  </si>
  <si>
    <t>The percentage next to the year of purchase should be used to</t>
  </si>
  <si>
    <t xml:space="preserve">value the personal property.  For example, using the 15-year table, </t>
  </si>
  <si>
    <t>Note:  Artwork is to be reported a original cost.</t>
  </si>
  <si>
    <t>This document is updated annually.  If you have any questions as to the filing of your statement, please do not</t>
  </si>
  <si>
    <t>hesitate to contact the Assessing Department at (907) 747-1822.</t>
  </si>
  <si>
    <t>ACCRUED 
DEPRECIATION</t>
  </si>
  <si>
    <t>AIRCRAFT AND HELICOPTERS</t>
  </si>
  <si>
    <t>Page 3</t>
  </si>
  <si>
    <t>Page 4</t>
  </si>
  <si>
    <t>MAKE / MODEL</t>
  </si>
  <si>
    <t xml:space="preserve">    </t>
  </si>
  <si>
    <t>TAX YEAR</t>
  </si>
  <si>
    <t>5-10-15-20</t>
  </si>
  <si>
    <r>
      <t xml:space="preserve">(Enter "No Change" at right, </t>
    </r>
    <r>
      <rPr>
        <b/>
        <sz val="12"/>
        <color rgb="FF0000FF"/>
        <rFont val="Calibri"/>
        <family val="2"/>
        <scheme val="minor"/>
      </rPr>
      <t>sign &amp; date</t>
    </r>
    <r>
      <rPr>
        <b/>
        <sz val="12"/>
        <color theme="1"/>
        <rFont val="Calibri"/>
        <family val="2"/>
        <scheme val="minor"/>
      </rPr>
      <t xml:space="preserve"> return)</t>
    </r>
  </si>
  <si>
    <t xml:space="preserve">valued at 95% of cost.  The amount to be declared would be </t>
  </si>
  <si>
    <r>
      <t xml:space="preserve">calculated as follows: </t>
    </r>
    <r>
      <rPr>
        <b/>
        <sz val="12"/>
        <color indexed="8"/>
        <rFont val="Arial"/>
        <family val="2"/>
      </rPr>
      <t xml:space="preserve"> $5,000 X 95% = $4,750</t>
    </r>
  </si>
  <si>
    <r>
      <rPr>
        <b/>
        <sz val="12"/>
        <color theme="1"/>
        <rFont val="Arial"/>
        <family val="2"/>
      </rPr>
      <t>Instructions for filing Business Property Return:</t>
    </r>
    <r>
      <rPr>
        <sz val="12"/>
        <color theme="1"/>
        <rFont val="Arial"/>
        <family val="2"/>
      </rPr>
      <t xml:space="preserve"> This return should be used for any retail, wholesale, industrial, hotel, service, professional or other enterprises.  Commercially used aircraft are to be declared on this return. Property that is temporarily out of the City &amp; Borough of Sitka on January 1st is taxable. Licensed vehicles, boats, and float houses are not to be declared on this form. Include a leased equipment listing, so that the lessor may be contacted.
</t>
    </r>
  </si>
  <si>
    <r>
      <rPr>
        <sz val="14"/>
        <rFont val="Arial"/>
        <family val="2"/>
      </rPr>
      <t>SGC 4.12.055</t>
    </r>
    <r>
      <rPr>
        <sz val="14"/>
        <color rgb="FFFF0000"/>
        <rFont val="Arial"/>
        <family val="2"/>
      </rPr>
      <t>. Failure to file return - Fee - Penalty.</t>
    </r>
    <r>
      <rPr>
        <sz val="14"/>
        <rFont val="Arial"/>
        <family val="2"/>
      </rPr>
      <t xml:space="preserve"> 
      (A)  A taxpayer who </t>
    </r>
    <r>
      <rPr>
        <sz val="14"/>
        <color rgb="FFFF0000"/>
        <rFont val="Arial"/>
        <family val="2"/>
      </rPr>
      <t>fails to file</t>
    </r>
    <r>
      <rPr>
        <sz val="14"/>
        <rFont val="Arial"/>
        <family val="2"/>
      </rPr>
      <t xml:space="preserve"> a return as provided in SGC 4.12.50A shall be </t>
    </r>
    <r>
      <rPr>
        <sz val="14"/>
        <color rgb="FFFF0000"/>
        <rFont val="Arial"/>
        <family val="2"/>
      </rPr>
      <t xml:space="preserve">subject to a fee of </t>
    </r>
    <r>
      <rPr>
        <b/>
        <sz val="14"/>
        <color rgb="FFFF0000"/>
        <rFont val="Arial"/>
        <family val="2"/>
      </rPr>
      <t>$100.00</t>
    </r>
    <r>
      <rPr>
        <sz val="14"/>
        <rFont val="Arial"/>
        <family val="2"/>
      </rPr>
      <t xml:space="preserve"> for the cost of the assessor's preparation of a valuation based on information available or obtained by the assessor for the taxable property as allowed under SGC 4.12.030 (also referred to as "forced filing").  The taxpayer shall be notified of the fee as of the date of mailing of business property and personal property assessment notices.  
      (B)  A person or entity that knowingly makes a false affidavit to a business property or personal property return required by this section relative to the amount, location, kind or value of property subject to taxation with the intent to evade the taxation, is guilty of a violation.  Upon conviction, the violator shall be subject to penalty as provided in SGC 1.12.010. </t>
    </r>
    <r>
      <rPr>
        <sz val="14"/>
        <color rgb="FFFF0000"/>
        <rFont val="Arial"/>
        <family val="2"/>
      </rPr>
      <t xml:space="preserve">
</t>
    </r>
  </si>
  <si>
    <t>Gross Weight#</t>
  </si>
  <si>
    <r>
      <t xml:space="preserve">Make &amp; </t>
    </r>
    <r>
      <rPr>
        <b/>
        <sz val="12"/>
        <color rgb="FFFF0000"/>
        <rFont val="Arial"/>
        <family val="2"/>
      </rPr>
      <t>Weight</t>
    </r>
  </si>
  <si>
    <t>Gross weight of light aircraft needs to be submitted to qualify for an exemption of tax</t>
  </si>
  <si>
    <r>
      <rPr>
        <b/>
        <sz val="12"/>
        <color theme="1"/>
        <rFont val="Arial"/>
        <family val="2"/>
      </rPr>
      <t xml:space="preserve">Can't make the February 15 filing deadline? </t>
    </r>
    <r>
      <rPr>
        <sz val="12"/>
        <color theme="1"/>
        <rFont val="Arial"/>
        <family val="2"/>
      </rPr>
      <t xml:space="preserve"> Upon formal request by the taxpayer prior to the February 15 deadline, the Assessor may grant an extension of up to February 28th.
</t>
    </r>
  </si>
  <si>
    <r>
      <rPr>
        <sz val="11"/>
        <color theme="10"/>
        <rFont val="Arial"/>
        <family val="2"/>
      </rPr>
      <t xml:space="preserve">Phone: 907-747-1822     Email: </t>
    </r>
    <r>
      <rPr>
        <u/>
        <sz val="11"/>
        <color theme="10"/>
        <rFont val="Arial"/>
        <family val="2"/>
      </rPr>
      <t>assessing@cityofsitka.org</t>
    </r>
  </si>
  <si>
    <t>Assessor's Office, 100 Lincoln St., Sitka, AK 99835</t>
  </si>
  <si>
    <r>
      <rPr>
        <sz val="11"/>
        <rFont val="Arial"/>
        <family val="2"/>
      </rPr>
      <t>Phone: 907-747-1822      Email</t>
    </r>
    <r>
      <rPr>
        <sz val="11"/>
        <color rgb="FF0000FF"/>
        <rFont val="Arial"/>
        <family val="2"/>
      </rPr>
      <t xml:space="preserve">: </t>
    </r>
    <r>
      <rPr>
        <u/>
        <sz val="11"/>
        <color rgb="FF0000FF"/>
        <rFont val="Arial"/>
        <family val="2"/>
      </rPr>
      <t>assessing@cityofsitka.org</t>
    </r>
  </si>
  <si>
    <r>
      <t xml:space="preserve">Fair market value should be given for each category of assets listed. </t>
    </r>
    <r>
      <rPr>
        <b/>
        <sz val="12"/>
        <color rgb="FFFF0000"/>
        <rFont val="Arial"/>
        <family val="2"/>
      </rPr>
      <t>IRS depreciation is not acceptable</t>
    </r>
    <r>
      <rPr>
        <sz val="12"/>
        <color theme="1"/>
        <rFont val="Arial"/>
        <family val="2"/>
      </rPr>
      <t>. Depreciation table instructions life tables can be found on page 9. Examples of machinery and equipment corresponding to the 5,10,15 and 20 year life tables can be found on our website</t>
    </r>
    <r>
      <rPr>
        <sz val="12"/>
        <color rgb="FF0000FF"/>
        <rFont val="Arial"/>
        <family val="2"/>
      </rPr>
      <t xml:space="preserve"> https://www.cityofsitka.com/departments/Assessing</t>
    </r>
    <r>
      <rPr>
        <sz val="12"/>
        <color theme="1"/>
        <rFont val="Arial"/>
        <family val="2"/>
      </rPr>
      <t>. Note separately any assets sold or discarded during the preceding year. All returns are subject to the Assessor's Office review and/or revision. Incomplete forms may be returned to the taxpayer or considered invalid.</t>
    </r>
  </si>
  <si>
    <t>*Examples of Machinery and Equipment</t>
  </si>
  <si>
    <t>corresponding to the 5, 10, 15 and 20-year</t>
  </si>
  <si>
    <t>life tables can be found on our website</t>
  </si>
  <si>
    <r>
      <rPr>
        <b/>
        <sz val="18"/>
        <color rgb="FFFF0000"/>
        <rFont val="Arial"/>
        <family val="2"/>
      </rPr>
      <t>2024</t>
    </r>
    <r>
      <rPr>
        <b/>
        <sz val="18"/>
        <color theme="0"/>
        <rFont val="Arial"/>
        <family val="2"/>
      </rPr>
      <t xml:space="preserve"> - BUSINESS PROPERTY RETURN</t>
    </r>
  </si>
  <si>
    <r>
      <t xml:space="preserve">THIS FORM IS TO BE FILED ON OR BEFORE FEBRUARY 15th, </t>
    </r>
    <r>
      <rPr>
        <b/>
        <u/>
        <sz val="18"/>
        <color rgb="FFFF0000"/>
        <rFont val="Arial"/>
        <family val="2"/>
      </rPr>
      <t>2024</t>
    </r>
    <r>
      <rPr>
        <b/>
        <u/>
        <sz val="18"/>
        <rFont val="Arial"/>
        <family val="2"/>
      </rPr>
      <t xml:space="preserve">
</t>
    </r>
  </si>
  <si>
    <t>2024 BUSINESS PROPERTY RETURN</t>
  </si>
  <si>
    <t xml:space="preserve">property acquired in 2023 at an original cost of $5,000 would be  </t>
  </si>
  <si>
    <r>
      <t xml:space="preserve">The Business Property Return is also available in an electronic version (Excel) at </t>
    </r>
    <r>
      <rPr>
        <b/>
        <sz val="12"/>
        <color rgb="FF0000FF"/>
        <rFont val="Arial"/>
        <family val="2"/>
      </rPr>
      <t>https://www.cityofsitka.com/departments/Assessing</t>
    </r>
  </si>
  <si>
    <t xml:space="preserve">                                               This form is to be filed on or before February 15, 2024 to avoid a failure to file fee of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</si>
</sst>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quot;$&quot;#,##0"/>
    <numFmt numFmtId="165" formatCode="_([$$-409]* #,##0.00_);_([$$-409]* \(#,##0.00\);_([$$-409]* &quot;-&quot;??_);_(@_)"/>
    <numFmt numFmtId="166" formatCode="0.0%"/>
    <numFmt numFmtId="167" formatCode="[$-409]dd\-mmm\-yy;@"/>
    <numFmt numFmtId="168" formatCode="&quot;$&quot;#,##0.00"/>
  </numFmts>
  <fonts count="5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u/>
      <sz val="11"/>
      <color theme="10"/>
      <name val="Calibri"/>
      <family val="2"/>
      <scheme val="minor"/>
    </font>
    <font>
      <sz val="11"/>
      <color theme="1"/>
      <name val="Arial"/>
      <family val="2"/>
    </font>
    <font>
      <u/>
      <sz val="11"/>
      <color theme="10"/>
      <name val="Arial"/>
      <family val="2"/>
    </font>
    <font>
      <b/>
      <sz val="11"/>
      <color theme="1"/>
      <name val="Arial"/>
      <family val="2"/>
    </font>
    <font>
      <b/>
      <sz val="11"/>
      <color theme="1"/>
      <name val="Calibri"/>
      <family val="2"/>
      <scheme val="minor"/>
    </font>
    <font>
      <sz val="14"/>
      <color theme="1"/>
      <name val="Arial"/>
      <family val="2"/>
    </font>
    <font>
      <b/>
      <sz val="18"/>
      <color theme="0"/>
      <name val="Arial"/>
      <family val="2"/>
    </font>
    <font>
      <b/>
      <sz val="11"/>
      <color theme="0"/>
      <name val="Arial"/>
      <family val="2"/>
    </font>
    <font>
      <b/>
      <sz val="12"/>
      <color theme="1"/>
      <name val="Arial"/>
      <family val="2"/>
    </font>
    <font>
      <b/>
      <sz val="16"/>
      <color theme="1"/>
      <name val="Arial"/>
      <family val="2"/>
    </font>
    <font>
      <b/>
      <sz val="11"/>
      <name val="Arial"/>
      <family val="2"/>
    </font>
    <font>
      <sz val="12"/>
      <color theme="1"/>
      <name val="Calibri"/>
      <family val="2"/>
      <scheme val="minor"/>
    </font>
    <font>
      <sz val="11"/>
      <color theme="1"/>
      <name val="Calibri"/>
      <family val="2"/>
      <scheme val="minor"/>
    </font>
    <font>
      <b/>
      <sz val="14"/>
      <color theme="1"/>
      <name val="Arial"/>
      <family val="2"/>
    </font>
    <font>
      <sz val="12"/>
      <color theme="1"/>
      <name val="Arial"/>
      <family val="2"/>
    </font>
    <font>
      <b/>
      <sz val="13"/>
      <color theme="1"/>
      <name val="Arial"/>
      <family val="2"/>
    </font>
    <font>
      <sz val="13"/>
      <color theme="1"/>
      <name val="Arial"/>
      <family val="2"/>
    </font>
    <font>
      <b/>
      <sz val="12"/>
      <name val="Arial"/>
      <family val="2"/>
    </font>
    <font>
      <b/>
      <sz val="24"/>
      <color theme="1"/>
      <name val="Arial"/>
      <family val="2"/>
    </font>
    <font>
      <b/>
      <sz val="14"/>
      <color theme="3" tint="-0.249977111117893"/>
      <name val="Arial"/>
      <family val="2"/>
    </font>
    <font>
      <b/>
      <sz val="12"/>
      <color theme="1"/>
      <name val="Calibri"/>
      <family val="2"/>
      <scheme val="minor"/>
    </font>
    <font>
      <b/>
      <u/>
      <sz val="18"/>
      <name val="Arial"/>
      <family val="2"/>
    </font>
    <font>
      <sz val="11"/>
      <color theme="0"/>
      <name val="Calibri"/>
      <family val="2"/>
      <scheme val="minor"/>
    </font>
    <font>
      <sz val="10"/>
      <name val="Arial"/>
      <family val="2"/>
    </font>
    <font>
      <u/>
      <sz val="14"/>
      <color theme="1"/>
      <name val="Arial"/>
      <family val="2"/>
    </font>
    <font>
      <b/>
      <u/>
      <sz val="14"/>
      <color theme="1"/>
      <name val="Arial"/>
      <family val="2"/>
    </font>
    <font>
      <u/>
      <sz val="14"/>
      <color theme="1"/>
      <name val="Calibri"/>
      <family val="2"/>
      <scheme val="minor"/>
    </font>
    <font>
      <b/>
      <sz val="18"/>
      <color rgb="FFFF0000"/>
      <name val="Arial"/>
      <family val="2"/>
    </font>
    <font>
      <b/>
      <u/>
      <sz val="18"/>
      <color rgb="FFFF0000"/>
      <name val="Arial"/>
      <family val="2"/>
    </font>
    <font>
      <sz val="14"/>
      <color rgb="FFFF0000"/>
      <name val="Arial"/>
      <family val="2"/>
    </font>
    <font>
      <b/>
      <sz val="22"/>
      <color rgb="FF000000"/>
      <name val="Arial"/>
      <family val="2"/>
    </font>
    <font>
      <sz val="22"/>
      <color theme="1"/>
      <name val="Arial"/>
      <family val="2"/>
    </font>
    <font>
      <b/>
      <sz val="12"/>
      <color rgb="FF000000"/>
      <name val="Arial"/>
      <family val="2"/>
    </font>
    <font>
      <b/>
      <sz val="12"/>
      <color rgb="FFFF0000"/>
      <name val="Calibri"/>
      <family val="2"/>
      <scheme val="minor"/>
    </font>
    <font>
      <b/>
      <sz val="18"/>
      <color theme="1"/>
      <name val="Arial"/>
      <family val="2"/>
    </font>
    <font>
      <b/>
      <sz val="20"/>
      <color indexed="8"/>
      <name val="Arial"/>
      <family val="2"/>
    </font>
    <font>
      <b/>
      <sz val="18"/>
      <color indexed="8"/>
      <name val="Arial"/>
      <family val="2"/>
    </font>
    <font>
      <b/>
      <sz val="12"/>
      <color rgb="FFFF0000"/>
      <name val="Arial"/>
      <family val="2"/>
    </font>
    <font>
      <b/>
      <u/>
      <sz val="12"/>
      <color indexed="10"/>
      <name val="Arial"/>
      <family val="2"/>
    </font>
    <font>
      <b/>
      <sz val="12"/>
      <color indexed="10"/>
      <name val="Arial"/>
      <family val="2"/>
    </font>
    <font>
      <b/>
      <sz val="12"/>
      <color indexed="8"/>
      <name val="Arial"/>
      <family val="2"/>
    </font>
    <font>
      <u/>
      <sz val="11"/>
      <color rgb="FF0000FF"/>
      <name val="Arial"/>
      <family val="2"/>
    </font>
    <font>
      <b/>
      <sz val="12"/>
      <color rgb="FF0000FF"/>
      <name val="Calibri"/>
      <family val="2"/>
      <scheme val="minor"/>
    </font>
    <font>
      <b/>
      <sz val="12"/>
      <color theme="3" tint="-0.249977111117893"/>
      <name val="Arial"/>
      <family val="2"/>
    </font>
    <font>
      <sz val="14"/>
      <name val="Arial"/>
      <family val="2"/>
    </font>
    <font>
      <b/>
      <sz val="14"/>
      <color rgb="FFFF0000"/>
      <name val="Arial"/>
      <family val="2"/>
    </font>
    <font>
      <sz val="10"/>
      <color theme="1"/>
      <name val="Arial"/>
      <family val="2"/>
    </font>
    <font>
      <sz val="11"/>
      <color theme="10"/>
      <name val="Arial"/>
      <family val="2"/>
    </font>
    <font>
      <sz val="11"/>
      <name val="Arial"/>
      <family val="2"/>
    </font>
    <font>
      <sz val="11"/>
      <color rgb="FF0000FF"/>
      <name val="Arial"/>
      <family val="2"/>
    </font>
    <font>
      <sz val="12"/>
      <color rgb="FF0000FF"/>
      <name val="Arial"/>
      <family val="2"/>
    </font>
    <font>
      <b/>
      <sz val="12"/>
      <color rgb="FF0000FF"/>
      <name val="Arial"/>
      <family val="2"/>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auto="1"/>
      </left>
      <right/>
      <top/>
      <bottom/>
      <diagonal/>
    </border>
    <border>
      <left/>
      <right style="medium">
        <color auto="1"/>
      </right>
      <top/>
      <bottom/>
      <diagonal/>
    </border>
    <border>
      <left/>
      <right/>
      <top style="medium">
        <color indexed="64"/>
      </top>
      <bottom style="thick">
        <color indexed="64"/>
      </bottom>
      <diagonal/>
    </border>
    <border>
      <left style="medium">
        <color auto="1"/>
      </left>
      <right/>
      <top/>
      <bottom style="thick">
        <color auto="1"/>
      </bottom>
      <diagonal/>
    </border>
    <border>
      <left/>
      <right/>
      <top/>
      <bottom style="thick">
        <color auto="1"/>
      </bottom>
      <diagonal/>
    </border>
    <border>
      <left/>
      <right/>
      <top style="thick">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8">
    <xf numFmtId="0" fontId="0" fillId="0" borderId="0"/>
    <xf numFmtId="0" fontId="5" fillId="0" borderId="0" applyNumberFormat="0" applyFill="0" applyBorder="0" applyAlignment="0" applyProtection="0"/>
    <xf numFmtId="44" fontId="17" fillId="0" borderId="0" applyFont="0" applyFill="0" applyBorder="0" applyAlignment="0" applyProtection="0"/>
    <xf numFmtId="0" fontId="28" fillId="0" borderId="0"/>
    <xf numFmtId="9" fontId="28" fillId="0" borderId="0" applyFont="0" applyFill="0" applyBorder="0" applyAlignment="0" applyProtection="0"/>
    <xf numFmtId="9" fontId="17" fillId="0" borderId="0" applyFont="0" applyFill="0" applyBorder="0" applyAlignment="0" applyProtection="0"/>
    <xf numFmtId="0" fontId="3" fillId="0" borderId="0"/>
    <xf numFmtId="9" fontId="3" fillId="0" borderId="0" applyFont="0" applyFill="0" applyBorder="0" applyAlignment="0" applyProtection="0"/>
  </cellStyleXfs>
  <cellXfs count="227">
    <xf numFmtId="0" fontId="0" fillId="0" borderId="0" xfId="0"/>
    <xf numFmtId="0" fontId="0" fillId="0" borderId="0" xfId="0" applyAlignment="1">
      <alignment horizontal="center"/>
    </xf>
    <xf numFmtId="0" fontId="6" fillId="0" borderId="0" xfId="0" applyFont="1"/>
    <xf numFmtId="0" fontId="6" fillId="0" borderId="0" xfId="0" applyFont="1" applyAlignment="1">
      <alignment vertical="top"/>
    </xf>
    <xf numFmtId="0" fontId="6" fillId="4" borderId="0" xfId="0" applyFont="1" applyFill="1" applyAlignment="1">
      <alignment vertical="top" wrapText="1"/>
    </xf>
    <xf numFmtId="0" fontId="0" fillId="4" borderId="0" xfId="0" applyFill="1"/>
    <xf numFmtId="0" fontId="8" fillId="0" borderId="0" xfId="0" applyFont="1" applyAlignment="1">
      <alignment horizontal="center" vertical="justify" wrapText="1"/>
    </xf>
    <xf numFmtId="0" fontId="6" fillId="0" borderId="0" xfId="0" applyFont="1" applyAlignment="1">
      <alignment horizontal="center" vertical="justify" wrapText="1"/>
    </xf>
    <xf numFmtId="0" fontId="10" fillId="0" borderId="0" xfId="0" applyFont="1"/>
    <xf numFmtId="0" fontId="10" fillId="0" borderId="0" xfId="0" applyFont="1" applyAlignment="1">
      <alignment horizontal="center"/>
    </xf>
    <xf numFmtId="0" fontId="0" fillId="4" borderId="6" xfId="0" applyFill="1" applyBorder="1" applyAlignment="1">
      <alignment vertical="center"/>
    </xf>
    <xf numFmtId="0" fontId="13" fillId="0" borderId="12" xfId="0" applyFont="1" applyBorder="1" applyAlignment="1">
      <alignment wrapText="1"/>
    </xf>
    <xf numFmtId="0" fontId="0" fillId="0" borderId="12" xfId="0" applyBorder="1"/>
    <xf numFmtId="0" fontId="11" fillId="4" borderId="0" xfId="0" applyFont="1" applyFill="1" applyAlignment="1">
      <alignment horizontal="center" vertical="center"/>
    </xf>
    <xf numFmtId="0" fontId="10" fillId="4" borderId="0" xfId="0" applyFont="1" applyFill="1"/>
    <xf numFmtId="0" fontId="15" fillId="4" borderId="0" xfId="0" applyFont="1" applyFill="1" applyAlignment="1">
      <alignment horizontal="right" vertical="center" wrapText="1"/>
    </xf>
    <xf numFmtId="0" fontId="14" fillId="0" borderId="0" xfId="0" applyFont="1" applyAlignment="1">
      <alignment horizontal="right"/>
    </xf>
    <xf numFmtId="0" fontId="14" fillId="4" borderId="0" xfId="0" applyFont="1" applyFill="1" applyAlignment="1">
      <alignment horizontal="right"/>
    </xf>
    <xf numFmtId="0" fontId="0" fillId="0" borderId="3" xfId="0" applyBorder="1" applyAlignment="1">
      <alignment horizontal="left"/>
    </xf>
    <xf numFmtId="0" fontId="18" fillId="0" borderId="0" xfId="0" applyFont="1" applyAlignment="1">
      <alignment horizontal="center"/>
    </xf>
    <xf numFmtId="164" fontId="0" fillId="0" borderId="0" xfId="0" applyNumberFormat="1"/>
    <xf numFmtId="9" fontId="0" fillId="0" borderId="0" xfId="0" applyNumberFormat="1"/>
    <xf numFmtId="49" fontId="0" fillId="0" borderId="0" xfId="0" applyNumberFormat="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5" fillId="2" borderId="0" xfId="0" applyFont="1" applyFill="1" applyAlignment="1">
      <alignment horizontal="right" vertical="center" wrapText="1"/>
    </xf>
    <xf numFmtId="164" fontId="6" fillId="2" borderId="0" xfId="0" applyNumberFormat="1" applyFont="1" applyFill="1"/>
    <xf numFmtId="0" fontId="15" fillId="2" borderId="0" xfId="0" applyFont="1" applyFill="1" applyAlignment="1">
      <alignment horizontal="left" vertical="center" wrapText="1"/>
    </xf>
    <xf numFmtId="0" fontId="0" fillId="2" borderId="0" xfId="0" applyFill="1" applyAlignment="1">
      <alignment horizontal="left"/>
    </xf>
    <xf numFmtId="0" fontId="20" fillId="0" borderId="19" xfId="0" applyFont="1" applyBorder="1"/>
    <xf numFmtId="0" fontId="21" fillId="0" borderId="0" xfId="0" applyFont="1"/>
    <xf numFmtId="0" fontId="13" fillId="0" borderId="0" xfId="0" applyFont="1" applyAlignment="1">
      <alignment vertical="justify" wrapText="1"/>
    </xf>
    <xf numFmtId="0" fontId="13" fillId="3" borderId="9" xfId="0" applyFont="1" applyFill="1" applyBorder="1" applyAlignment="1">
      <alignment vertical="justify" wrapText="1"/>
    </xf>
    <xf numFmtId="0" fontId="13" fillId="4" borderId="0" xfId="0" applyFont="1" applyFill="1" applyAlignment="1">
      <alignment vertical="justify" wrapText="1"/>
    </xf>
    <xf numFmtId="0" fontId="13" fillId="3" borderId="0" xfId="0" applyFont="1" applyFill="1" applyAlignment="1">
      <alignment horizontal="center" vertical="center" wrapText="1"/>
    </xf>
    <xf numFmtId="0" fontId="22" fillId="4" borderId="0" xfId="0" applyFont="1" applyFill="1" applyAlignment="1">
      <alignment horizontal="right" vertical="center" wrapText="1"/>
    </xf>
    <xf numFmtId="164" fontId="19" fillId="4" borderId="0" xfId="0" applyNumberFormat="1" applyFont="1" applyFill="1"/>
    <xf numFmtId="165" fontId="19" fillId="3" borderId="11" xfId="0" applyNumberFormat="1" applyFont="1" applyFill="1" applyBorder="1" applyAlignment="1">
      <alignment vertical="center"/>
    </xf>
    <xf numFmtId="164" fontId="19" fillId="0" borderId="0" xfId="0" applyNumberFormat="1" applyFont="1"/>
    <xf numFmtId="3" fontId="19" fillId="0" borderId="0" xfId="0" applyNumberFormat="1" applyFont="1" applyAlignment="1">
      <alignment vertical="center"/>
    </xf>
    <xf numFmtId="44" fontId="19" fillId="3" borderId="11" xfId="2" applyFont="1" applyFill="1" applyBorder="1" applyAlignment="1">
      <alignment horizontal="center" vertical="center"/>
    </xf>
    <xf numFmtId="0" fontId="0" fillId="0" borderId="8" xfId="0" applyBorder="1"/>
    <xf numFmtId="164" fontId="0" fillId="0" borderId="8" xfId="0" applyNumberFormat="1" applyBorder="1"/>
    <xf numFmtId="1" fontId="0" fillId="0" borderId="8" xfId="0" applyNumberFormat="1" applyBorder="1"/>
    <xf numFmtId="0" fontId="13" fillId="0" borderId="8" xfId="0" applyFont="1" applyBorder="1" applyAlignment="1">
      <alignment horizontal="center" wrapText="1"/>
    </xf>
    <xf numFmtId="0" fontId="13" fillId="0" borderId="8"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horizontal="left"/>
    </xf>
    <xf numFmtId="0" fontId="8" fillId="3" borderId="9" xfId="0" applyFont="1" applyFill="1" applyBorder="1" applyAlignment="1">
      <alignment vertical="justify" wrapText="1"/>
    </xf>
    <xf numFmtId="0" fontId="13" fillId="3" borderId="9"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3" fillId="3" borderId="8" xfId="0" applyFont="1" applyFill="1" applyBorder="1" applyAlignment="1">
      <alignment horizontal="center" vertical="center"/>
    </xf>
    <xf numFmtId="0" fontId="19" fillId="4" borderId="0" xfId="0" applyFont="1" applyFill="1" applyAlignment="1">
      <alignment horizontal="right"/>
    </xf>
    <xf numFmtId="0" fontId="0" fillId="0" borderId="8" xfId="0" applyBorder="1" applyProtection="1">
      <protection locked="0"/>
    </xf>
    <xf numFmtId="164" fontId="0" fillId="0" borderId="8" xfId="0" applyNumberFormat="1"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Protection="1">
      <protection locked="0"/>
    </xf>
    <xf numFmtId="1" fontId="0" fillId="0" borderId="8" xfId="0" applyNumberFormat="1" applyBorder="1" applyProtection="1">
      <protection locked="0"/>
    </xf>
    <xf numFmtId="42" fontId="0" fillId="0" borderId="8" xfId="0" applyNumberFormat="1" applyBorder="1"/>
    <xf numFmtId="0" fontId="0" fillId="0" borderId="20" xfId="0" applyBorder="1"/>
    <xf numFmtId="0" fontId="20" fillId="0" borderId="26" xfId="0" applyFont="1" applyBorder="1" applyAlignment="1">
      <alignment wrapText="1"/>
    </xf>
    <xf numFmtId="42" fontId="19" fillId="3" borderId="8" xfId="2" applyNumberFormat="1" applyFont="1" applyFill="1" applyBorder="1" applyAlignment="1" applyProtection="1">
      <alignment horizontal="center"/>
      <protection hidden="1"/>
    </xf>
    <xf numFmtId="49" fontId="0" fillId="0" borderId="8" xfId="0" applyNumberFormat="1" applyBorder="1"/>
    <xf numFmtId="0" fontId="25" fillId="4" borderId="6" xfId="0" applyFont="1" applyFill="1" applyBorder="1" applyAlignment="1">
      <alignment vertical="center"/>
    </xf>
    <xf numFmtId="0" fontId="0" fillId="0" borderId="28" xfId="0" applyBorder="1" applyAlignment="1">
      <alignment vertical="center"/>
    </xf>
    <xf numFmtId="42" fontId="19" fillId="3" borderId="10" xfId="2" applyNumberFormat="1" applyFont="1" applyFill="1" applyBorder="1" applyAlignment="1" applyProtection="1">
      <alignment horizontal="center" vertical="center"/>
      <protection hidden="1"/>
    </xf>
    <xf numFmtId="42" fontId="19" fillId="3" borderId="10" xfId="0" applyNumberFormat="1" applyFont="1" applyFill="1" applyBorder="1" applyAlignment="1" applyProtection="1">
      <alignment vertical="center"/>
      <protection hidden="1"/>
    </xf>
    <xf numFmtId="164" fontId="19" fillId="3" borderId="8" xfId="0" applyNumberFormat="1" applyFont="1" applyFill="1" applyBorder="1" applyAlignment="1" applyProtection="1">
      <alignment horizontal="center" vertical="center"/>
      <protection locked="0"/>
    </xf>
    <xf numFmtId="167" fontId="19" fillId="3" borderId="16" xfId="0" applyNumberFormat="1" applyFont="1" applyFill="1" applyBorder="1" applyAlignment="1" applyProtection="1">
      <alignment horizontal="center" vertical="center"/>
      <protection locked="0"/>
    </xf>
    <xf numFmtId="0" fontId="27" fillId="0" borderId="0" xfId="0" applyFont="1" applyAlignment="1" applyProtection="1">
      <alignment horizontal="center" vertical="center"/>
      <protection hidden="1"/>
    </xf>
    <xf numFmtId="1" fontId="0" fillId="0" borderId="0" xfId="0" applyNumberFormat="1"/>
    <xf numFmtId="166" fontId="0" fillId="0" borderId="0" xfId="0" applyNumberFormat="1"/>
    <xf numFmtId="0" fontId="13" fillId="3" borderId="8" xfId="0" applyFont="1" applyFill="1" applyBorder="1" applyAlignment="1">
      <alignment horizontal="center" vertical="center" wrapText="1"/>
    </xf>
    <xf numFmtId="166" fontId="0" fillId="3" borderId="8" xfId="0" applyNumberFormat="1" applyFill="1" applyBorder="1" applyAlignment="1" applyProtection="1">
      <alignment horizontal="center"/>
      <protection hidden="1"/>
    </xf>
    <xf numFmtId="164" fontId="0" fillId="3" borderId="8" xfId="0" applyNumberFormat="1" applyFill="1" applyBorder="1" applyAlignment="1" applyProtection="1">
      <alignment horizontal="center"/>
      <protection hidden="1"/>
    </xf>
    <xf numFmtId="164" fontId="0" fillId="3" borderId="8" xfId="0" applyNumberFormat="1" applyFill="1" applyBorder="1" applyProtection="1">
      <protection hidden="1"/>
    </xf>
    <xf numFmtId="166" fontId="0" fillId="3" borderId="8" xfId="0" applyNumberFormat="1" applyFill="1" applyBorder="1" applyProtection="1">
      <protection hidden="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justify" wrapText="1"/>
    </xf>
    <xf numFmtId="49" fontId="8" fillId="3" borderId="9" xfId="0" applyNumberFormat="1" applyFont="1" applyFill="1" applyBorder="1" applyAlignment="1">
      <alignment horizontal="center" vertical="center" wrapText="1"/>
    </xf>
    <xf numFmtId="0" fontId="29" fillId="0" borderId="0" xfId="0" applyFont="1" applyAlignment="1">
      <alignment horizontal="right"/>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xf numFmtId="0" fontId="19" fillId="3" borderId="4" xfId="0" applyFont="1" applyFill="1" applyBorder="1" applyAlignment="1">
      <alignment vertical="top" wrapText="1"/>
    </xf>
    <xf numFmtId="9" fontId="0" fillId="0" borderId="0" xfId="5" applyFont="1"/>
    <xf numFmtId="168" fontId="13" fillId="3" borderId="8" xfId="2" applyNumberFormat="1" applyFont="1" applyFill="1" applyBorder="1" applyAlignment="1">
      <alignment horizontal="center" vertical="center" wrapText="1"/>
    </xf>
    <xf numFmtId="9" fontId="18" fillId="0" borderId="0" xfId="5" applyFont="1" applyAlignment="1">
      <alignment horizontal="center"/>
    </xf>
    <xf numFmtId="168" fontId="0" fillId="3" borderId="8" xfId="2" applyNumberFormat="1" applyFont="1" applyFill="1" applyBorder="1" applyAlignment="1" applyProtection="1">
      <alignment horizontal="center"/>
      <protection hidden="1"/>
    </xf>
    <xf numFmtId="168" fontId="0" fillId="0" borderId="0" xfId="2" applyNumberFormat="1" applyFont="1"/>
    <xf numFmtId="0" fontId="0" fillId="0" borderId="0" xfId="0" applyAlignment="1">
      <alignment horizontal="center" vertical="center"/>
    </xf>
    <xf numFmtId="0" fontId="13" fillId="0" borderId="8" xfId="0" applyFont="1" applyBorder="1" applyAlignment="1">
      <alignment horizontal="center"/>
    </xf>
    <xf numFmtId="0" fontId="13" fillId="0" borderId="0" xfId="0" applyFont="1" applyAlignment="1">
      <alignment horizontal="center"/>
    </xf>
    <xf numFmtId="0" fontId="3" fillId="0" borderId="0" xfId="6"/>
    <xf numFmtId="0" fontId="3" fillId="0" borderId="0" xfId="6" applyAlignment="1">
      <alignment horizontal="center"/>
    </xf>
    <xf numFmtId="9" fontId="3" fillId="0" borderId="0" xfId="7" applyFont="1" applyAlignment="1">
      <alignment horizontal="center"/>
    </xf>
    <xf numFmtId="0" fontId="18" fillId="0" borderId="0" xfId="6" applyFont="1"/>
    <xf numFmtId="0" fontId="13" fillId="0" borderId="17" xfId="6" applyFont="1" applyBorder="1" applyAlignment="1">
      <alignment horizontal="center"/>
    </xf>
    <xf numFmtId="9" fontId="13" fillId="0" borderId="18" xfId="7" applyFont="1" applyBorder="1" applyAlignment="1">
      <alignment horizontal="center"/>
    </xf>
    <xf numFmtId="0" fontId="13" fillId="0" borderId="21" xfId="6" applyFont="1" applyBorder="1" applyAlignment="1">
      <alignment horizontal="center"/>
    </xf>
    <xf numFmtId="9" fontId="13" fillId="0" borderId="22" xfId="7" applyFont="1" applyBorder="1" applyAlignment="1">
      <alignment horizontal="center"/>
    </xf>
    <xf numFmtId="0" fontId="13" fillId="0" borderId="0" xfId="6" applyFont="1" applyAlignment="1">
      <alignment horizontal="center"/>
    </xf>
    <xf numFmtId="0" fontId="18" fillId="0" borderId="1" xfId="6" applyFont="1" applyBorder="1" applyAlignment="1">
      <alignment horizontal="center"/>
    </xf>
    <xf numFmtId="9" fontId="18" fillId="0" borderId="2" xfId="7" applyFont="1" applyBorder="1" applyAlignment="1">
      <alignment horizontal="center"/>
    </xf>
    <xf numFmtId="9" fontId="18" fillId="0" borderId="3" xfId="7" applyFont="1" applyBorder="1" applyAlignment="1">
      <alignment horizontal="center"/>
    </xf>
    <xf numFmtId="0" fontId="18" fillId="0" borderId="0" xfId="6" applyFont="1" applyAlignment="1">
      <alignment horizontal="center"/>
    </xf>
    <xf numFmtId="0" fontId="3" fillId="0" borderId="21" xfId="6" applyBorder="1" applyAlignment="1">
      <alignment horizontal="center"/>
    </xf>
    <xf numFmtId="9" fontId="3" fillId="0" borderId="0" xfId="7" applyFont="1" applyBorder="1" applyAlignment="1">
      <alignment horizontal="center"/>
    </xf>
    <xf numFmtId="9" fontId="3" fillId="0" borderId="22" xfId="7" applyFont="1" applyBorder="1" applyAlignment="1">
      <alignment horizontal="center"/>
    </xf>
    <xf numFmtId="0" fontId="3" fillId="0" borderId="17" xfId="6" applyBorder="1" applyAlignment="1">
      <alignment horizontal="center"/>
    </xf>
    <xf numFmtId="9" fontId="3" fillId="0" borderId="4" xfId="7" applyFont="1" applyBorder="1" applyAlignment="1">
      <alignment horizontal="center"/>
    </xf>
    <xf numFmtId="0" fontId="3" fillId="0" borderId="4" xfId="6" applyBorder="1" applyAlignment="1">
      <alignment horizontal="center"/>
    </xf>
    <xf numFmtId="9" fontId="3" fillId="0" borderId="18" xfId="7" applyFont="1" applyBorder="1" applyAlignment="1">
      <alignment horizontal="center"/>
    </xf>
    <xf numFmtId="164" fontId="0" fillId="0" borderId="0" xfId="0" applyNumberFormat="1" applyAlignment="1">
      <alignment horizontal="center"/>
    </xf>
    <xf numFmtId="0" fontId="23" fillId="0" borderId="0" xfId="0" applyFont="1" applyAlignment="1">
      <alignment vertical="center" wrapText="1"/>
    </xf>
    <xf numFmtId="0" fontId="0" fillId="0" borderId="0" xfId="0" applyProtection="1">
      <protection hidden="1"/>
    </xf>
    <xf numFmtId="0" fontId="2" fillId="0" borderId="21" xfId="6" applyFont="1" applyBorder="1" applyAlignment="1">
      <alignment horizontal="center"/>
    </xf>
    <xf numFmtId="0" fontId="2" fillId="0" borderId="0" xfId="6" applyFont="1" applyAlignment="1" applyProtection="1">
      <alignment horizontal="center"/>
      <protection hidden="1"/>
    </xf>
    <xf numFmtId="0" fontId="38" fillId="0" borderId="27" xfId="0" applyFont="1" applyBorder="1" applyAlignment="1">
      <alignment horizontal="center" vertical="center" wrapText="1"/>
    </xf>
    <xf numFmtId="0" fontId="42" fillId="0" borderId="0" xfId="6" applyFont="1" applyAlignment="1" applyProtection="1">
      <alignment horizontal="center"/>
      <protection hidden="1"/>
    </xf>
    <xf numFmtId="14" fontId="22" fillId="4" borderId="23" xfId="0" applyNumberFormat="1" applyFont="1" applyFill="1" applyBorder="1" applyAlignment="1" applyProtection="1">
      <alignment horizontal="left" vertical="center" wrapText="1"/>
      <protection locked="0"/>
    </xf>
    <xf numFmtId="0" fontId="27" fillId="0" borderId="0" xfId="0" applyFont="1" applyProtection="1">
      <protection hidden="1"/>
    </xf>
    <xf numFmtId="49" fontId="13" fillId="0" borderId="8" xfId="0" applyNumberFormat="1" applyFont="1" applyBorder="1" applyAlignment="1">
      <alignment horizontal="center" wrapText="1"/>
    </xf>
    <xf numFmtId="168" fontId="13" fillId="3" borderId="8" xfId="2" applyNumberFormat="1" applyFont="1" applyFill="1" applyBorder="1" applyAlignment="1" applyProtection="1">
      <alignment horizontal="center" vertical="center" wrapText="1"/>
    </xf>
    <xf numFmtId="164" fontId="0" fillId="0" borderId="8" xfId="0" applyNumberFormat="1" applyBorder="1" applyAlignment="1">
      <alignment horizontal="center"/>
    </xf>
    <xf numFmtId="1" fontId="0" fillId="0" borderId="8" xfId="0" applyNumberFormat="1" applyBorder="1" applyAlignment="1">
      <alignment horizontal="center"/>
    </xf>
    <xf numFmtId="49" fontId="0" fillId="0" borderId="8" xfId="0" applyNumberFormat="1" applyBorder="1" applyAlignment="1">
      <alignment horizontal="center"/>
    </xf>
    <xf numFmtId="0" fontId="46" fillId="0" borderId="0" xfId="1" applyFont="1" applyAlignment="1">
      <alignment horizontal="center" vertical="center"/>
    </xf>
    <xf numFmtId="0" fontId="51" fillId="3" borderId="8" xfId="0" applyFont="1" applyFill="1" applyBorder="1" applyAlignment="1" applyProtection="1">
      <alignment horizontal="left" vertical="top"/>
      <protection locked="0"/>
    </xf>
    <xf numFmtId="0" fontId="34" fillId="0" borderId="0" xfId="0" applyFont="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4" fillId="3" borderId="1" xfId="0" applyFont="1" applyFill="1" applyBorder="1" applyAlignment="1">
      <alignment vertical="top" wrapText="1"/>
    </xf>
    <xf numFmtId="0" fontId="19" fillId="3" borderId="2" xfId="0" applyFont="1" applyFill="1" applyBorder="1" applyAlignment="1">
      <alignment vertical="top" wrapText="1"/>
    </xf>
    <xf numFmtId="0" fontId="19" fillId="3" borderId="3" xfId="0" applyFont="1" applyFill="1" applyBorder="1" applyAlignment="1">
      <alignment vertical="top" wrapText="1"/>
    </xf>
    <xf numFmtId="0" fontId="4" fillId="3" borderId="5" xfId="0" applyFont="1" applyFill="1" applyBorder="1" applyAlignment="1">
      <alignment vertical="top" wrapText="1"/>
    </xf>
    <xf numFmtId="0" fontId="19" fillId="3" borderId="6" xfId="0" applyFont="1" applyFill="1" applyBorder="1" applyAlignment="1">
      <alignment vertical="top" wrapText="1"/>
    </xf>
    <xf numFmtId="0" fontId="19" fillId="3" borderId="7" xfId="0" applyFont="1" applyFill="1" applyBorder="1" applyAlignment="1">
      <alignment vertical="top" wrapText="1"/>
    </xf>
    <xf numFmtId="0" fontId="1" fillId="3" borderId="5" xfId="0" applyFont="1"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49" fontId="8" fillId="3" borderId="5" xfId="0" applyNumberFormat="1" applyFont="1" applyFill="1" applyBorder="1" applyAlignment="1" applyProtection="1">
      <alignment horizontal="left" vertical="center" wrapText="1"/>
      <protection locked="0"/>
    </xf>
    <xf numFmtId="49" fontId="6" fillId="3" borderId="6" xfId="0" applyNumberFormat="1" applyFont="1" applyFill="1" applyBorder="1" applyAlignment="1" applyProtection="1">
      <alignment horizontal="left" vertical="center" wrapText="1"/>
      <protection locked="0"/>
    </xf>
    <xf numFmtId="49" fontId="6" fillId="3" borderId="7" xfId="0" applyNumberFormat="1"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8"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2" fillId="0" borderId="4" xfId="0"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 fillId="0" borderId="0" xfId="0" applyFont="1" applyAlignment="1">
      <alignment vertical="top" wrapText="1"/>
    </xf>
    <xf numFmtId="0" fontId="4" fillId="0" borderId="0" xfId="0" applyFont="1" applyAlignment="1">
      <alignment vertical="top" wrapText="1"/>
    </xf>
    <xf numFmtId="0" fontId="8" fillId="3" borderId="5" xfId="0" applyFont="1" applyFill="1" applyBorder="1" applyAlignment="1" applyProtection="1">
      <alignment horizontal="center" wrapText="1"/>
      <protection locked="0"/>
    </xf>
    <xf numFmtId="0" fontId="0" fillId="3" borderId="6" xfId="0" applyFill="1" applyBorder="1" applyAlignment="1" applyProtection="1">
      <alignment horizontal="center" wrapText="1"/>
      <protection locked="0"/>
    </xf>
    <xf numFmtId="0" fontId="0" fillId="3" borderId="7" xfId="0" applyFill="1" applyBorder="1" applyAlignment="1" applyProtection="1">
      <alignment horizontal="center" wrapText="1"/>
      <protection locked="0"/>
    </xf>
    <xf numFmtId="0" fontId="8" fillId="3" borderId="6" xfId="0" applyFont="1" applyFill="1" applyBorder="1" applyAlignment="1" applyProtection="1">
      <alignment horizontal="center" wrapText="1"/>
      <protection locked="0"/>
    </xf>
    <xf numFmtId="0" fontId="26" fillId="0" borderId="4" xfId="0" applyFont="1" applyBorder="1" applyAlignment="1">
      <alignment horizontal="center" vertical="top" wrapText="1"/>
    </xf>
    <xf numFmtId="0" fontId="26" fillId="0" borderId="4" xfId="0" applyFont="1" applyBorder="1" applyAlignment="1">
      <alignment horizontal="center" vertical="top"/>
    </xf>
    <xf numFmtId="0" fontId="35" fillId="0" borderId="0" xfId="0" applyFont="1" applyAlignment="1">
      <alignment horizontal="center" vertical="center"/>
    </xf>
    <xf numFmtId="0" fontId="36" fillId="0" borderId="0" xfId="0" applyFont="1" applyAlignment="1">
      <alignment horizontal="center"/>
    </xf>
    <xf numFmtId="0" fontId="37" fillId="0" borderId="0" xfId="0" applyFont="1" applyAlignment="1">
      <alignment horizontal="center" vertical="center"/>
    </xf>
    <xf numFmtId="0" fontId="13" fillId="0" borderId="0" xfId="0" applyFont="1" applyAlignment="1">
      <alignment horizontal="center"/>
    </xf>
    <xf numFmtId="0" fontId="7" fillId="0" borderId="0" xfId="1" applyFont="1" applyAlignment="1">
      <alignment horizontal="center" vertical="center"/>
    </xf>
    <xf numFmtId="0" fontId="6" fillId="0" borderId="0" xfId="0" applyFont="1" applyAlignment="1">
      <alignment horizontal="center"/>
    </xf>
    <xf numFmtId="0" fontId="11" fillId="2" borderId="0" xfId="0" applyFont="1" applyFill="1" applyAlignment="1">
      <alignment horizontal="center" vertical="center"/>
    </xf>
    <xf numFmtId="0" fontId="12" fillId="2" borderId="0" xfId="0" applyFont="1" applyFill="1" applyAlignment="1">
      <alignment horizontal="center"/>
    </xf>
    <xf numFmtId="0" fontId="48" fillId="0" borderId="0" xfId="0" applyFont="1" applyAlignment="1">
      <alignment horizontal="center" wrapText="1"/>
    </xf>
    <xf numFmtId="0" fontId="24" fillId="0" borderId="0" xfId="0" applyFont="1" applyAlignment="1">
      <alignment horizontal="center" wrapText="1"/>
    </xf>
    <xf numFmtId="0" fontId="46" fillId="0" borderId="0" xfId="1" applyFont="1" applyAlignment="1">
      <alignment horizontal="center" vertical="center"/>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4" borderId="6" xfId="0" applyFont="1" applyFill="1" applyBorder="1" applyAlignment="1">
      <alignment horizontal="left" vertical="center"/>
    </xf>
    <xf numFmtId="0" fontId="13" fillId="0" borderId="29" xfId="0" applyFont="1" applyBorder="1" applyAlignment="1">
      <alignment wrapText="1"/>
    </xf>
    <xf numFmtId="0" fontId="13" fillId="0" borderId="30" xfId="0" applyFont="1" applyBorder="1" applyAlignment="1">
      <alignment wrapText="1"/>
    </xf>
    <xf numFmtId="0" fontId="13" fillId="0" borderId="31" xfId="0" applyFont="1" applyBorder="1" applyAlignment="1">
      <alignment wrapText="1"/>
    </xf>
    <xf numFmtId="14" fontId="9" fillId="0" borderId="14" xfId="0" applyNumberFormat="1"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4" fontId="9" fillId="0" borderId="15" xfId="0" applyNumberFormat="1"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22" fillId="4" borderId="0" xfId="0" applyFont="1" applyFill="1" applyAlignment="1">
      <alignment horizontal="left" vertical="center" wrapText="1"/>
    </xf>
    <xf numFmtId="0" fontId="16" fillId="4" borderId="0" xfId="0" applyFont="1" applyFill="1" applyAlignment="1">
      <alignment horizontal="left"/>
    </xf>
    <xf numFmtId="44" fontId="13" fillId="3" borderId="13" xfId="2" applyFont="1" applyFill="1" applyBorder="1" applyAlignment="1">
      <alignment horizontal="center" vertical="center"/>
    </xf>
    <xf numFmtId="44" fontId="13" fillId="3" borderId="6" xfId="2" applyFont="1" applyFill="1" applyBorder="1" applyAlignment="1">
      <alignment horizontal="center" vertical="center"/>
    </xf>
    <xf numFmtId="44" fontId="13" fillId="3" borderId="7" xfId="2" applyFont="1" applyFill="1" applyBorder="1" applyAlignment="1">
      <alignment horizontal="center" vertical="center"/>
    </xf>
    <xf numFmtId="0" fontId="13" fillId="0" borderId="24"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22" fillId="3" borderId="6" xfId="0"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164" fontId="23" fillId="0" borderId="4" xfId="0" applyNumberFormat="1"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1" fillId="0" borderId="0" xfId="6" applyFont="1" applyAlignment="1">
      <alignment horizontal="left"/>
    </xf>
    <xf numFmtId="0" fontId="3" fillId="0" borderId="0" xfId="6" applyAlignment="1">
      <alignment horizontal="left"/>
    </xf>
    <xf numFmtId="0" fontId="3" fillId="0" borderId="22" xfId="6" applyBorder="1" applyAlignment="1">
      <alignment horizontal="left"/>
    </xf>
    <xf numFmtId="0" fontId="42" fillId="0" borderId="0" xfId="6" applyFont="1" applyAlignment="1">
      <alignment horizontal="left"/>
    </xf>
    <xf numFmtId="0" fontId="42" fillId="0" borderId="22" xfId="6" applyFont="1" applyBorder="1" applyAlignment="1">
      <alignment horizontal="left"/>
    </xf>
    <xf numFmtId="0" fontId="13" fillId="0" borderId="21" xfId="6" applyFont="1" applyBorder="1" applyAlignment="1">
      <alignment horizontal="center"/>
    </xf>
    <xf numFmtId="0" fontId="3" fillId="0" borderId="0" xfId="6" applyAlignment="1">
      <alignment horizontal="center"/>
    </xf>
    <xf numFmtId="0" fontId="18" fillId="0" borderId="0" xfId="6" applyFont="1" applyAlignment="1">
      <alignment horizontal="center"/>
    </xf>
    <xf numFmtId="0" fontId="10" fillId="0" borderId="0" xfId="6" applyFont="1" applyAlignment="1">
      <alignment horizontal="center"/>
    </xf>
    <xf numFmtId="0" fontId="10" fillId="0" borderId="22" xfId="6" applyFont="1" applyBorder="1" applyAlignment="1">
      <alignment horizontal="center"/>
    </xf>
    <xf numFmtId="0" fontId="3" fillId="0" borderId="0" xfId="6" applyAlignment="1">
      <alignment horizontal="left" wrapText="1"/>
    </xf>
    <xf numFmtId="0" fontId="3" fillId="0" borderId="22" xfId="6" applyBorder="1" applyAlignment="1">
      <alignment horizontal="left" wrapText="1"/>
    </xf>
    <xf numFmtId="0" fontId="39" fillId="0" borderId="0" xfId="6" applyFont="1" applyAlignment="1">
      <alignment horizontal="center"/>
    </xf>
    <xf numFmtId="0" fontId="41" fillId="0" borderId="0" xfId="6" applyFont="1" applyAlignment="1">
      <alignment horizontal="center"/>
    </xf>
    <xf numFmtId="0" fontId="18" fillId="0" borderId="5" xfId="6" applyFont="1" applyBorder="1" applyAlignment="1">
      <alignment horizontal="center"/>
    </xf>
    <xf numFmtId="0" fontId="18" fillId="0" borderId="7" xfId="6" applyFont="1" applyBorder="1" applyAlignment="1">
      <alignment horizontal="center"/>
    </xf>
    <xf numFmtId="0" fontId="18" fillId="0" borderId="6" xfId="6" applyFont="1" applyBorder="1" applyAlignment="1">
      <alignment horizontal="center"/>
    </xf>
    <xf numFmtId="0" fontId="18" fillId="0" borderId="1" xfId="6" applyFont="1" applyBorder="1" applyAlignment="1">
      <alignment horizontal="center"/>
    </xf>
    <xf numFmtId="0" fontId="18" fillId="0" borderId="3" xfId="6" applyFont="1" applyBorder="1" applyAlignment="1">
      <alignment horizontal="center"/>
    </xf>
    <xf numFmtId="0" fontId="0" fillId="0" borderId="2" xfId="0" applyBorder="1" applyAlignment="1">
      <alignment horizont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164" fontId="0" fillId="0" borderId="5" xfId="0" applyNumberFormat="1" applyBorder="1" applyAlignment="1">
      <alignment horizontal="center" wrapText="1"/>
    </xf>
    <xf numFmtId="164" fontId="0" fillId="0" borderId="7" xfId="0" applyNumberFormat="1" applyBorder="1" applyAlignment="1">
      <alignment horizontal="center" wrapText="1"/>
    </xf>
    <xf numFmtId="164" fontId="0" fillId="0" borderId="5" xfId="0" applyNumberFormat="1" applyBorder="1" applyAlignment="1">
      <alignment horizontal="center"/>
    </xf>
    <xf numFmtId="164" fontId="0" fillId="0" borderId="7" xfId="0" applyNumberFormat="1" applyBorder="1" applyAlignment="1">
      <alignment horizontal="center"/>
    </xf>
    <xf numFmtId="1" fontId="0" fillId="0" borderId="5" xfId="0" applyNumberFormat="1" applyBorder="1" applyAlignment="1">
      <alignment horizontal="center"/>
    </xf>
    <xf numFmtId="1" fontId="0" fillId="0" borderId="7" xfId="0" applyNumberFormat="1" applyBorder="1" applyAlignment="1">
      <alignment horizontal="center"/>
    </xf>
  </cellXfs>
  <cellStyles count="8">
    <cellStyle name="Currency" xfId="2" builtinId="4"/>
    <cellStyle name="Hyperlink" xfId="1" builtinId="8"/>
    <cellStyle name="Normal" xfId="0" builtinId="0"/>
    <cellStyle name="Normal 2" xfId="3" xr:uid="{00000000-0005-0000-0000-000003000000}"/>
    <cellStyle name="Normal 3" xfId="6" xr:uid="{00000000-0005-0000-0000-000004000000}"/>
    <cellStyle name="Percent" xfId="5" builtinId="5"/>
    <cellStyle name="Percent 2" xfId="4" xr:uid="{00000000-0005-0000-0000-000006000000}"/>
    <cellStyle name="Percent 3" xfId="7" xr:uid="{00000000-0005-0000-0000-000007000000}"/>
  </cellStyles>
  <dxfs count="0"/>
  <tableStyles count="0" defaultTableStyle="TableStyleMedium2" defaultPivotStyle="PivotStyleLight16"/>
  <colors>
    <mruColors>
      <color rgb="FF0000FF"/>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53340</xdr:colOff>
      <xdr:row>6</xdr:row>
      <xdr:rowOff>30480</xdr:rowOff>
    </xdr:from>
    <xdr:to>
      <xdr:col>1</xdr:col>
      <xdr:colOff>38100</xdr:colOff>
      <xdr:row>6</xdr:row>
      <xdr:rowOff>304800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340" y="157734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Account Number:</a:t>
          </a:r>
        </a:p>
      </xdr:txBody>
    </xdr:sp>
    <xdr:clientData/>
  </xdr:twoCellAnchor>
  <xdr:twoCellAnchor>
    <xdr:from>
      <xdr:col>0</xdr:col>
      <xdr:colOff>60960</xdr:colOff>
      <xdr:row>7</xdr:row>
      <xdr:rowOff>30480</xdr:rowOff>
    </xdr:from>
    <xdr:to>
      <xdr:col>1</xdr:col>
      <xdr:colOff>45720</xdr:colOff>
      <xdr:row>7</xdr:row>
      <xdr:rowOff>304800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 y="246126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Owner</a:t>
          </a:r>
          <a:r>
            <a:rPr lang="en-US" sz="1100" b="1" baseline="0">
              <a:latin typeface="Arial" pitchFamily="34" charset="0"/>
              <a:cs typeface="Arial" pitchFamily="34" charset="0"/>
            </a:rPr>
            <a:t> Name</a:t>
          </a:r>
          <a:r>
            <a:rPr lang="en-US" sz="1100" b="1">
              <a:latin typeface="Arial" pitchFamily="34" charset="0"/>
              <a:cs typeface="Arial" pitchFamily="34" charset="0"/>
            </a:rPr>
            <a:t>:</a:t>
          </a:r>
        </a:p>
      </xdr:txBody>
    </xdr:sp>
    <xdr:clientData/>
  </xdr:twoCellAnchor>
  <xdr:twoCellAnchor>
    <xdr:from>
      <xdr:col>0</xdr:col>
      <xdr:colOff>22860</xdr:colOff>
      <xdr:row>8</xdr:row>
      <xdr:rowOff>45720</xdr:rowOff>
    </xdr:from>
    <xdr:to>
      <xdr:col>1</xdr:col>
      <xdr:colOff>7620</xdr:colOff>
      <xdr:row>8</xdr:row>
      <xdr:rowOff>320040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 y="33604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Mailing</a:t>
          </a:r>
          <a:r>
            <a:rPr lang="en-US" sz="1100" b="1" baseline="0">
              <a:latin typeface="Arial" pitchFamily="34" charset="0"/>
              <a:cs typeface="Arial" pitchFamily="34" charset="0"/>
            </a:rPr>
            <a:t> Address</a:t>
          </a:r>
          <a:r>
            <a:rPr lang="en-US" sz="1100" b="1">
              <a:latin typeface="Arial" pitchFamily="34" charset="0"/>
              <a:cs typeface="Arial" pitchFamily="34" charset="0"/>
            </a:rPr>
            <a:t>:</a:t>
          </a:r>
        </a:p>
      </xdr:txBody>
    </xdr:sp>
    <xdr:clientData/>
  </xdr:twoCellAnchor>
  <xdr:twoCellAnchor>
    <xdr:from>
      <xdr:col>3</xdr:col>
      <xdr:colOff>68580</xdr:colOff>
      <xdr:row>8</xdr:row>
      <xdr:rowOff>45720</xdr:rowOff>
    </xdr:from>
    <xdr:to>
      <xdr:col>4</xdr:col>
      <xdr:colOff>1247775</xdr:colOff>
      <xdr:row>8</xdr:row>
      <xdr:rowOff>320040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211955" y="3417570"/>
          <a:ext cx="256032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Location/Address of Property:</a:t>
          </a:r>
        </a:p>
      </xdr:txBody>
    </xdr:sp>
    <xdr:clientData/>
  </xdr:twoCellAnchor>
  <xdr:twoCellAnchor>
    <xdr:from>
      <xdr:col>3</xdr:col>
      <xdr:colOff>30480</xdr:colOff>
      <xdr:row>7</xdr:row>
      <xdr:rowOff>38100</xdr:rowOff>
    </xdr:from>
    <xdr:to>
      <xdr:col>5</xdr:col>
      <xdr:colOff>838200</xdr:colOff>
      <xdr:row>7</xdr:row>
      <xdr:rowOff>312420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282440" y="2636520"/>
          <a:ext cx="364236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Business Name/DBA</a:t>
          </a:r>
        </a:p>
      </xdr:txBody>
    </xdr:sp>
    <xdr:clientData/>
  </xdr:twoCellAnchor>
  <xdr:twoCellAnchor>
    <xdr:from>
      <xdr:col>3</xdr:col>
      <xdr:colOff>68580</xdr:colOff>
      <xdr:row>6</xdr:row>
      <xdr:rowOff>30480</xdr:rowOff>
    </xdr:from>
    <xdr:to>
      <xdr:col>4</xdr:col>
      <xdr:colOff>876300</xdr:colOff>
      <xdr:row>6</xdr:row>
      <xdr:rowOff>304800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320540" y="1866900"/>
          <a:ext cx="222504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Type of Business:</a:t>
          </a:r>
        </a:p>
      </xdr:txBody>
    </xdr:sp>
    <xdr:clientData/>
  </xdr:twoCellAnchor>
  <xdr:twoCellAnchor>
    <xdr:from>
      <xdr:col>0</xdr:col>
      <xdr:colOff>68580</xdr:colOff>
      <xdr:row>11</xdr:row>
      <xdr:rowOff>38100</xdr:rowOff>
    </xdr:from>
    <xdr:to>
      <xdr:col>1</xdr:col>
      <xdr:colOff>53340</xdr:colOff>
      <xdr:row>11</xdr:row>
      <xdr:rowOff>312420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8580" y="46177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Name</a:t>
          </a:r>
          <a:r>
            <a:rPr lang="en-US" sz="1100" b="1">
              <a:latin typeface="Arial" pitchFamily="34" charset="0"/>
              <a:cs typeface="Arial" pitchFamily="34" charset="0"/>
            </a:rPr>
            <a:t>:</a:t>
          </a:r>
        </a:p>
      </xdr:txBody>
    </xdr:sp>
    <xdr:clientData/>
  </xdr:twoCellAnchor>
  <xdr:twoCellAnchor>
    <xdr:from>
      <xdr:col>0</xdr:col>
      <xdr:colOff>53340</xdr:colOff>
      <xdr:row>12</xdr:row>
      <xdr:rowOff>53340</xdr:rowOff>
    </xdr:from>
    <xdr:to>
      <xdr:col>1</xdr:col>
      <xdr:colOff>38100</xdr:colOff>
      <xdr:row>12</xdr:row>
      <xdr:rowOff>327660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3340" y="52654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Phone</a:t>
          </a:r>
          <a:r>
            <a:rPr lang="en-US" sz="1100" b="1">
              <a:latin typeface="Arial" pitchFamily="34" charset="0"/>
              <a:cs typeface="Arial" pitchFamily="34" charset="0"/>
            </a:rPr>
            <a:t>:</a:t>
          </a:r>
        </a:p>
      </xdr:txBody>
    </xdr:sp>
    <xdr:clientData/>
  </xdr:twoCellAnchor>
  <xdr:twoCellAnchor>
    <xdr:from>
      <xdr:col>3</xdr:col>
      <xdr:colOff>60960</xdr:colOff>
      <xdr:row>11</xdr:row>
      <xdr:rowOff>38100</xdr:rowOff>
    </xdr:from>
    <xdr:to>
      <xdr:col>4</xdr:col>
      <xdr:colOff>45720</xdr:colOff>
      <xdr:row>11</xdr:row>
      <xdr:rowOff>312420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335780" y="46177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Title</a:t>
          </a:r>
          <a:r>
            <a:rPr lang="en-US" sz="1100" b="1">
              <a:latin typeface="Arial" pitchFamily="34" charset="0"/>
              <a:cs typeface="Arial" pitchFamily="34" charset="0"/>
            </a:rPr>
            <a:t>:</a:t>
          </a:r>
        </a:p>
      </xdr:txBody>
    </xdr:sp>
    <xdr:clientData/>
  </xdr:twoCellAnchor>
  <xdr:twoCellAnchor>
    <xdr:from>
      <xdr:col>3</xdr:col>
      <xdr:colOff>76200</xdr:colOff>
      <xdr:row>12</xdr:row>
      <xdr:rowOff>22860</xdr:rowOff>
    </xdr:from>
    <xdr:to>
      <xdr:col>4</xdr:col>
      <xdr:colOff>60960</xdr:colOff>
      <xdr:row>12</xdr:row>
      <xdr:rowOff>297180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351020" y="523494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E-Mail</a:t>
          </a:r>
          <a:r>
            <a:rPr lang="en-US" sz="1100" b="1">
              <a:latin typeface="Arial" pitchFamily="34" charset="0"/>
              <a:cs typeface="Arial" pitchFamily="34" charset="0"/>
            </a:rPr>
            <a:t>:</a:t>
          </a:r>
        </a:p>
      </xdr:txBody>
    </xdr:sp>
    <xdr:clientData/>
  </xdr:twoCellAnchor>
  <xdr:twoCellAnchor editAs="oneCell">
    <xdr:from>
      <xdr:col>0</xdr:col>
      <xdr:colOff>1000126</xdr:colOff>
      <xdr:row>0</xdr:row>
      <xdr:rowOff>19050</xdr:rowOff>
    </xdr:from>
    <xdr:to>
      <xdr:col>1</xdr:col>
      <xdr:colOff>504561</xdr:colOff>
      <xdr:row>2</xdr:row>
      <xdr:rowOff>228600</xdr:rowOff>
    </xdr:to>
    <xdr:pic>
      <xdr:nvPicPr>
        <xdr:cNvPr id="14" name="Picture 13">
          <a:extLst>
            <a:ext uri="{FF2B5EF4-FFF2-40B4-BE49-F238E27FC236}">
              <a16:creationId xmlns:a16="http://schemas.microsoft.com/office/drawing/2014/main" id="{4366B9FC-1DD0-4AA8-9CBA-EB972B100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6" y="19050"/>
          <a:ext cx="88556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8</xdr:row>
      <xdr:rowOff>45720</xdr:rowOff>
    </xdr:from>
    <xdr:to>
      <xdr:col>4</xdr:col>
      <xdr:colOff>1188720</xdr:colOff>
      <xdr:row>8</xdr:row>
      <xdr:rowOff>236220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805940" y="2400300"/>
          <a:ext cx="64541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baseline="0">
              <a:latin typeface="Arial" pitchFamily="34" charset="0"/>
              <a:cs typeface="Arial" pitchFamily="34" charset="0"/>
            </a:rPr>
            <a:t>When did your business close or cease conducting business in the City &amp; Borough of Sitka:</a:t>
          </a:r>
        </a:p>
      </xdr:txBody>
    </xdr:sp>
    <xdr:clientData/>
  </xdr:twoCellAnchor>
  <xdr:twoCellAnchor>
    <xdr:from>
      <xdr:col>1</xdr:col>
      <xdr:colOff>22860</xdr:colOff>
      <xdr:row>9</xdr:row>
      <xdr:rowOff>22860</xdr:rowOff>
    </xdr:from>
    <xdr:to>
      <xdr:col>3</xdr:col>
      <xdr:colOff>480060</xdr:colOff>
      <xdr:row>9</xdr:row>
      <xdr:rowOff>251460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790700" y="3009900"/>
          <a:ext cx="399288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baseline="0">
              <a:latin typeface="Arial" pitchFamily="34" charset="0"/>
              <a:cs typeface="Arial" pitchFamily="34" charset="0"/>
            </a:rPr>
            <a:t>Did you sell your business:</a:t>
          </a:r>
        </a:p>
      </xdr:txBody>
    </xdr:sp>
    <xdr:clientData/>
  </xdr:twoCellAnchor>
  <xdr:twoCellAnchor>
    <xdr:from>
      <xdr:col>1</xdr:col>
      <xdr:colOff>30480</xdr:colOff>
      <xdr:row>10</xdr:row>
      <xdr:rowOff>38100</xdr:rowOff>
    </xdr:from>
    <xdr:to>
      <xdr:col>3</xdr:col>
      <xdr:colOff>228600</xdr:colOff>
      <xdr:row>10</xdr:row>
      <xdr:rowOff>243840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798320" y="3657600"/>
          <a:ext cx="373380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baseline="0">
              <a:latin typeface="Arial" pitchFamily="34" charset="0"/>
              <a:cs typeface="Arial" pitchFamily="34" charset="0"/>
            </a:rPr>
            <a:t>If so, who is the new owner:</a:t>
          </a:r>
        </a:p>
      </xdr:txBody>
    </xdr:sp>
    <xdr:clientData/>
  </xdr:twoCellAnchor>
  <xdr:twoCellAnchor>
    <xdr:from>
      <xdr:col>0</xdr:col>
      <xdr:colOff>76200</xdr:colOff>
      <xdr:row>35</xdr:row>
      <xdr:rowOff>15240</xdr:rowOff>
    </xdr:from>
    <xdr:to>
      <xdr:col>4</xdr:col>
      <xdr:colOff>358140</xdr:colOff>
      <xdr:row>35</xdr:row>
      <xdr:rowOff>289560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200" y="12797790"/>
          <a:ext cx="713994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Please</a:t>
          </a:r>
          <a:r>
            <a:rPr lang="en-US" sz="1200" b="1" baseline="0"/>
            <a:t> print name(s) here so that we may correctly identify the contact person for this report if needed. </a:t>
          </a:r>
          <a:endParaRPr lang="en-US" sz="1200" b="1"/>
        </a:p>
      </xdr:txBody>
    </xdr:sp>
    <xdr:clientData/>
  </xdr:twoCellAnchor>
  <xdr:oneCellAnchor>
    <xdr:from>
      <xdr:col>4</xdr:col>
      <xdr:colOff>600075</xdr:colOff>
      <xdr:row>26</xdr:row>
      <xdr:rowOff>323850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029075" y="998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295275</xdr:colOff>
      <xdr:row>0</xdr:row>
      <xdr:rowOff>85725</xdr:rowOff>
    </xdr:from>
    <xdr:to>
      <xdr:col>1</xdr:col>
      <xdr:colOff>1242824</xdr:colOff>
      <xdr:row>3</xdr:row>
      <xdr:rowOff>9525</xdr:rowOff>
    </xdr:to>
    <xdr:pic>
      <xdr:nvPicPr>
        <xdr:cNvPr id="9" name="Picture 8">
          <a:extLst>
            <a:ext uri="{FF2B5EF4-FFF2-40B4-BE49-F238E27FC236}">
              <a16:creationId xmlns:a16="http://schemas.microsoft.com/office/drawing/2014/main" id="{DFD26471-BF86-433A-8EC5-C5EE9773C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775" y="85725"/>
          <a:ext cx="947549" cy="1019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p@kgbak.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p@kgbak.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77"/>
  <sheetViews>
    <sheetView topLeftCell="A12" workbookViewId="0">
      <selection activeCell="A4" sqref="A4:F4"/>
    </sheetView>
  </sheetViews>
  <sheetFormatPr defaultRowHeight="15" x14ac:dyDescent="0.25"/>
  <cols>
    <col min="1" max="6" width="20.7109375" customWidth="1"/>
  </cols>
  <sheetData>
    <row r="1" spans="1:7" ht="39" customHeight="1" x14ac:dyDescent="0.35">
      <c r="A1" s="163" t="s">
        <v>50</v>
      </c>
      <c r="B1" s="164"/>
      <c r="C1" s="164"/>
      <c r="D1" s="164"/>
      <c r="E1" s="164"/>
      <c r="F1" s="164"/>
    </row>
    <row r="2" spans="1:7" ht="19.5" customHeight="1" x14ac:dyDescent="0.25">
      <c r="A2" s="165" t="s">
        <v>99</v>
      </c>
      <c r="B2" s="166"/>
      <c r="C2" s="166"/>
      <c r="D2" s="166"/>
      <c r="E2" s="166"/>
      <c r="F2" s="166"/>
      <c r="G2" s="1"/>
    </row>
    <row r="3" spans="1:7" ht="19.5" customHeight="1" x14ac:dyDescent="0.25">
      <c r="A3" s="167" t="s">
        <v>98</v>
      </c>
      <c r="B3" s="168"/>
      <c r="C3" s="168"/>
      <c r="D3" s="168"/>
      <c r="E3" s="168"/>
      <c r="F3" s="168"/>
      <c r="G3" s="1"/>
    </row>
    <row r="4" spans="1:7" ht="33.75" customHeight="1" x14ac:dyDescent="0.25">
      <c r="A4" s="171" t="s">
        <v>109</v>
      </c>
      <c r="B4" s="172"/>
      <c r="C4" s="172"/>
      <c r="D4" s="172"/>
      <c r="E4" s="172"/>
      <c r="F4" s="172"/>
    </row>
    <row r="5" spans="1:7" ht="23.25" x14ac:dyDescent="0.25">
      <c r="A5" s="169" t="s">
        <v>105</v>
      </c>
      <c r="B5" s="170"/>
      <c r="C5" s="170"/>
      <c r="D5" s="170"/>
      <c r="E5" s="170"/>
      <c r="F5" s="170"/>
    </row>
    <row r="6" spans="1:7" ht="26.45" customHeight="1" thickBot="1" x14ac:dyDescent="0.3">
      <c r="A6" s="161" t="s">
        <v>106</v>
      </c>
      <c r="B6" s="162"/>
      <c r="C6" s="162"/>
      <c r="D6" s="162"/>
      <c r="E6" s="162"/>
      <c r="F6" s="162"/>
    </row>
    <row r="7" spans="1:7" ht="60" customHeight="1" thickBot="1" x14ac:dyDescent="0.3">
      <c r="A7" s="142"/>
      <c r="B7" s="143"/>
      <c r="C7" s="144"/>
      <c r="D7" s="145"/>
      <c r="E7" s="146"/>
      <c r="F7" s="147"/>
    </row>
    <row r="8" spans="1:7" ht="60" customHeight="1" thickBot="1" x14ac:dyDescent="0.3">
      <c r="A8" s="145"/>
      <c r="B8" s="146"/>
      <c r="C8" s="147"/>
      <c r="D8" s="148"/>
      <c r="E8" s="149"/>
      <c r="F8" s="150"/>
    </row>
    <row r="9" spans="1:7" ht="60" customHeight="1" thickBot="1" x14ac:dyDescent="0.3">
      <c r="A9" s="145"/>
      <c r="B9" s="146"/>
      <c r="C9" s="147"/>
      <c r="D9" s="145"/>
      <c r="E9" s="146"/>
      <c r="F9" s="147"/>
    </row>
    <row r="10" spans="1:7" ht="11.25" customHeight="1" thickBot="1" x14ac:dyDescent="0.3">
      <c r="A10" s="2"/>
      <c r="B10" s="2"/>
      <c r="C10" s="2"/>
      <c r="D10" s="2"/>
      <c r="E10" s="2"/>
      <c r="F10" s="2"/>
    </row>
    <row r="11" spans="1:7" ht="19.5" customHeight="1" thickBot="1" x14ac:dyDescent="0.3">
      <c r="A11" s="152" t="s">
        <v>0</v>
      </c>
      <c r="B11" s="153"/>
      <c r="C11" s="153"/>
      <c r="D11" s="153"/>
      <c r="E11" s="153"/>
      <c r="F11" s="154"/>
    </row>
    <row r="12" spans="1:7" ht="50.1" customHeight="1" thickBot="1" x14ac:dyDescent="0.3">
      <c r="A12" s="157"/>
      <c r="B12" s="158"/>
      <c r="C12" s="159"/>
      <c r="D12" s="157"/>
      <c r="E12" s="158"/>
      <c r="F12" s="159"/>
    </row>
    <row r="13" spans="1:7" ht="50.1" customHeight="1" thickBot="1" x14ac:dyDescent="0.3">
      <c r="A13" s="157"/>
      <c r="B13" s="158"/>
      <c r="C13" s="159"/>
      <c r="D13" s="160"/>
      <c r="E13" s="158"/>
      <c r="F13" s="159"/>
    </row>
    <row r="14" spans="1:7" ht="21" customHeight="1" x14ac:dyDescent="0.25">
      <c r="A14" s="3"/>
      <c r="B14" s="3"/>
      <c r="C14" s="3"/>
      <c r="D14" s="3"/>
      <c r="E14" s="3"/>
      <c r="F14" s="3"/>
    </row>
    <row r="15" spans="1:7" ht="68.25" customHeight="1" x14ac:dyDescent="0.25">
      <c r="A15" s="155" t="s">
        <v>92</v>
      </c>
      <c r="B15" s="156"/>
      <c r="C15" s="156"/>
      <c r="D15" s="156"/>
      <c r="E15" s="156"/>
      <c r="F15" s="156"/>
    </row>
    <row r="16" spans="1:7" ht="64.5" customHeight="1" x14ac:dyDescent="0.25">
      <c r="A16" s="155" t="s">
        <v>101</v>
      </c>
      <c r="B16" s="156"/>
      <c r="C16" s="156"/>
      <c r="D16" s="156"/>
      <c r="E16" s="156"/>
      <c r="F16" s="156"/>
    </row>
    <row r="17" spans="1:6" ht="33.6" customHeight="1" thickBot="1" x14ac:dyDescent="0.3">
      <c r="A17" s="151" t="s">
        <v>1</v>
      </c>
      <c r="B17" s="151"/>
      <c r="C17" s="151"/>
      <c r="D17" s="151"/>
      <c r="E17" s="151"/>
      <c r="F17" s="151"/>
    </row>
    <row r="18" spans="1:6" ht="66" customHeight="1" thickBot="1" x14ac:dyDescent="0.3">
      <c r="A18" s="133" t="s">
        <v>53</v>
      </c>
      <c r="B18" s="134"/>
      <c r="C18" s="135"/>
      <c r="D18" s="133" t="s">
        <v>51</v>
      </c>
      <c r="E18" s="134"/>
      <c r="F18" s="135"/>
    </row>
    <row r="19" spans="1:6" ht="65.25" customHeight="1" thickBot="1" x14ac:dyDescent="0.3">
      <c r="A19" s="136" t="s">
        <v>52</v>
      </c>
      <c r="B19" s="137"/>
      <c r="C19" s="138"/>
      <c r="D19" s="139" t="s">
        <v>97</v>
      </c>
      <c r="E19" s="140"/>
      <c r="F19" s="141"/>
    </row>
    <row r="20" spans="1:6" ht="23.25" hidden="1" customHeight="1" thickBot="1" x14ac:dyDescent="0.3">
      <c r="A20" s="84"/>
      <c r="B20" s="84"/>
      <c r="C20" s="84"/>
      <c r="D20" s="84"/>
      <c r="E20" s="84"/>
      <c r="F20" s="84"/>
    </row>
    <row r="21" spans="1:6" ht="41.25" customHeight="1" thickBot="1" x14ac:dyDescent="0.3">
      <c r="A21" s="130" t="s">
        <v>49</v>
      </c>
      <c r="B21" s="131"/>
      <c r="C21" s="131"/>
      <c r="D21" s="131"/>
      <c r="E21" s="131"/>
      <c r="F21" s="132"/>
    </row>
    <row r="22" spans="1:6" s="5" customFormat="1" ht="17.45" customHeight="1" x14ac:dyDescent="0.25">
      <c r="A22" s="4"/>
      <c r="B22" s="4"/>
      <c r="C22" s="4"/>
      <c r="D22" s="4"/>
      <c r="E22" s="4"/>
      <c r="F22" s="4"/>
    </row>
    <row r="23" spans="1:6" ht="189.75" customHeight="1" x14ac:dyDescent="0.25">
      <c r="A23" s="129" t="s">
        <v>93</v>
      </c>
      <c r="B23" s="129"/>
      <c r="C23" s="129"/>
      <c r="D23" s="129"/>
      <c r="E23" s="129"/>
      <c r="F23" s="129"/>
    </row>
    <row r="24" spans="1:6" ht="19.5" customHeight="1" x14ac:dyDescent="0.25">
      <c r="A24" s="2"/>
      <c r="B24" s="2"/>
      <c r="C24" s="2"/>
      <c r="D24" s="2"/>
      <c r="E24" s="2"/>
      <c r="F24" s="2"/>
    </row>
    <row r="25" spans="1:6" ht="19.5" customHeight="1" x14ac:dyDescent="0.25">
      <c r="A25" s="2"/>
      <c r="B25" s="2"/>
      <c r="C25" s="2"/>
      <c r="D25" s="2"/>
      <c r="E25" s="2"/>
      <c r="F25" s="2"/>
    </row>
    <row r="26" spans="1:6" ht="19.5" customHeight="1" x14ac:dyDescent="0.25">
      <c r="A26" s="2"/>
    </row>
    <row r="27" spans="1:6" ht="19.5" customHeight="1" x14ac:dyDescent="0.25">
      <c r="A27" s="2"/>
    </row>
    <row r="28" spans="1:6" ht="19.5" customHeight="1" x14ac:dyDescent="0.25">
      <c r="A28" s="2"/>
    </row>
    <row r="29" spans="1:6" ht="19.5" customHeight="1" x14ac:dyDescent="0.25">
      <c r="A29" s="2"/>
    </row>
    <row r="30" spans="1:6" ht="19.5" customHeight="1" x14ac:dyDescent="0.25">
      <c r="A30" s="2"/>
    </row>
    <row r="31" spans="1:6" ht="19.5" customHeight="1" x14ac:dyDescent="0.25">
      <c r="A31" s="2"/>
    </row>
    <row r="32" spans="1:6" ht="19.5" customHeight="1" x14ac:dyDescent="0.25">
      <c r="A32" s="2"/>
    </row>
    <row r="33" spans="1:1" ht="19.5" customHeight="1" x14ac:dyDescent="0.25">
      <c r="A33" s="2"/>
    </row>
    <row r="34" spans="1:1" ht="19.5" customHeight="1" x14ac:dyDescent="0.25">
      <c r="A34" s="2"/>
    </row>
    <row r="35" spans="1:1" ht="19.5" customHeight="1" x14ac:dyDescent="0.25">
      <c r="A35" s="2"/>
    </row>
    <row r="36" spans="1:1" ht="19.5" customHeight="1" x14ac:dyDescent="0.25">
      <c r="A36" s="2"/>
    </row>
    <row r="37" spans="1:1" ht="19.5" customHeight="1" x14ac:dyDescent="0.25">
      <c r="A37" s="2"/>
    </row>
    <row r="38" spans="1:1" ht="19.5" customHeight="1" x14ac:dyDescent="0.25">
      <c r="A38" s="2"/>
    </row>
    <row r="39" spans="1:1" ht="19.5" customHeight="1" x14ac:dyDescent="0.25">
      <c r="A39" s="2"/>
    </row>
    <row r="40" spans="1:1" ht="19.5" customHeight="1" x14ac:dyDescent="0.25">
      <c r="A40" s="2"/>
    </row>
    <row r="41" spans="1:1" ht="19.5" customHeight="1" x14ac:dyDescent="0.25">
      <c r="A41" s="2"/>
    </row>
    <row r="42" spans="1:1" ht="19.5" customHeight="1" x14ac:dyDescent="0.25">
      <c r="A42" s="2"/>
    </row>
    <row r="43" spans="1:1" ht="19.5" customHeight="1" x14ac:dyDescent="0.25">
      <c r="A43" s="2"/>
    </row>
    <row r="44" spans="1:1" ht="19.5" customHeight="1" x14ac:dyDescent="0.25">
      <c r="A44" s="2"/>
    </row>
    <row r="45" spans="1:1" ht="19.5" customHeight="1" x14ac:dyDescent="0.25">
      <c r="A45" s="2"/>
    </row>
    <row r="46" spans="1:1" ht="19.5" customHeight="1" x14ac:dyDescent="0.25">
      <c r="A46" s="2"/>
    </row>
    <row r="47" spans="1:1" ht="19.5" customHeight="1" x14ac:dyDescent="0.25">
      <c r="A47" s="2"/>
    </row>
    <row r="48" spans="1:1" ht="19.5" customHeight="1" x14ac:dyDescent="0.25">
      <c r="A48" s="2"/>
    </row>
    <row r="49" spans="1:1" ht="19.5" customHeight="1" x14ac:dyDescent="0.25">
      <c r="A49" s="2"/>
    </row>
    <row r="50" spans="1:1" ht="19.5" customHeight="1" x14ac:dyDescent="0.25">
      <c r="A50" s="2"/>
    </row>
    <row r="51" spans="1:1" ht="19.5" customHeight="1" x14ac:dyDescent="0.25">
      <c r="A51" s="2"/>
    </row>
    <row r="52" spans="1:1" ht="19.5" customHeight="1" x14ac:dyDescent="0.25">
      <c r="A52" s="2"/>
    </row>
    <row r="53" spans="1:1" ht="19.5" customHeight="1" x14ac:dyDescent="0.25">
      <c r="A53" s="2"/>
    </row>
    <row r="54" spans="1:1" ht="19.5" customHeight="1" x14ac:dyDescent="0.25">
      <c r="A54" s="2"/>
    </row>
    <row r="55" spans="1:1" ht="19.5" customHeight="1" x14ac:dyDescent="0.25">
      <c r="A55" s="2"/>
    </row>
    <row r="56" spans="1:1" ht="19.5" customHeight="1" x14ac:dyDescent="0.25">
      <c r="A56" s="2"/>
    </row>
    <row r="57" spans="1:1" ht="19.5" customHeight="1" x14ac:dyDescent="0.25">
      <c r="A57" s="2"/>
    </row>
    <row r="58" spans="1:1" ht="19.5" customHeight="1" x14ac:dyDescent="0.25">
      <c r="A58" s="2"/>
    </row>
    <row r="59" spans="1:1" ht="19.5" customHeight="1" x14ac:dyDescent="0.25">
      <c r="A59" s="2"/>
    </row>
    <row r="60" spans="1:1" ht="19.5" customHeight="1" x14ac:dyDescent="0.25">
      <c r="A60" s="2"/>
    </row>
    <row r="61" spans="1:1" ht="19.5" customHeight="1" x14ac:dyDescent="0.25"/>
    <row r="62" spans="1:1" ht="19.5" customHeight="1" x14ac:dyDescent="0.25"/>
    <row r="63" spans="1:1" ht="19.5" customHeight="1" x14ac:dyDescent="0.25"/>
    <row r="64" spans="1:1"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selectLockedCells="1"/>
  <mergeCells count="26">
    <mergeCell ref="A6:F6"/>
    <mergeCell ref="A1:F1"/>
    <mergeCell ref="A2:F2"/>
    <mergeCell ref="A3:F3"/>
    <mergeCell ref="A5:F5"/>
    <mergeCell ref="A4:F4"/>
    <mergeCell ref="A17:F17"/>
    <mergeCell ref="A11:F11"/>
    <mergeCell ref="A15:F15"/>
    <mergeCell ref="A16:F16"/>
    <mergeCell ref="A12:C12"/>
    <mergeCell ref="D12:F12"/>
    <mergeCell ref="A13:C13"/>
    <mergeCell ref="D13:F13"/>
    <mergeCell ref="A7:C7"/>
    <mergeCell ref="D7:F7"/>
    <mergeCell ref="A8:C8"/>
    <mergeCell ref="D8:F8"/>
    <mergeCell ref="A9:C9"/>
    <mergeCell ref="D9:F9"/>
    <mergeCell ref="A23:F23"/>
    <mergeCell ref="A21:F21"/>
    <mergeCell ref="A18:C18"/>
    <mergeCell ref="D18:F18"/>
    <mergeCell ref="A19:C19"/>
    <mergeCell ref="D19:F19"/>
  </mergeCells>
  <hyperlinks>
    <hyperlink ref="A3" r:id="rId1" display="mailto:bp@kgbak.us" xr:uid="{00000000-0004-0000-0000-000000000000}"/>
  </hyperlinks>
  <printOptions horizontalCentered="1" verticalCentered="1"/>
  <pageMargins left="0.2" right="0.2" top="0.75" bottom="0.25" header="0" footer="0.2"/>
  <pageSetup scale="71" orientation="portrait" r:id="rId2"/>
  <headerFooter>
    <oddFooter>&amp;C&amp;14Page1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I104"/>
  <sheetViews>
    <sheetView tabSelected="1" zoomScaleNormal="100" workbookViewId="0">
      <selection activeCell="G2" sqref="G2"/>
    </sheetView>
  </sheetViews>
  <sheetFormatPr defaultRowHeight="15" x14ac:dyDescent="0.25"/>
  <cols>
    <col min="1" max="6" width="25.7109375" customWidth="1"/>
  </cols>
  <sheetData>
    <row r="1" spans="1:9" ht="55.5" customHeight="1" x14ac:dyDescent="0.35">
      <c r="A1" s="163" t="s">
        <v>50</v>
      </c>
      <c r="B1" s="164"/>
      <c r="C1" s="164"/>
      <c r="D1" s="164"/>
      <c r="E1" s="164"/>
      <c r="F1" s="164"/>
      <c r="G1" s="1"/>
    </row>
    <row r="2" spans="1:9" ht="15.75" x14ac:dyDescent="0.25">
      <c r="A2" s="165" t="s">
        <v>99</v>
      </c>
      <c r="B2" s="166"/>
      <c r="C2" s="166"/>
      <c r="D2" s="166"/>
      <c r="E2" s="166"/>
      <c r="F2" s="166"/>
      <c r="G2" s="1"/>
    </row>
    <row r="3" spans="1:9" x14ac:dyDescent="0.25">
      <c r="A3" s="173" t="s">
        <v>100</v>
      </c>
      <c r="B3" s="168"/>
      <c r="C3" s="168"/>
      <c r="D3" s="168"/>
      <c r="E3" s="168"/>
      <c r="F3" s="168"/>
      <c r="G3" s="1"/>
      <c r="I3" s="1"/>
    </row>
    <row r="4" spans="1:9" ht="15.75" x14ac:dyDescent="0.25">
      <c r="A4" s="127"/>
      <c r="C4" s="92" t="s">
        <v>110</v>
      </c>
    </row>
    <row r="5" spans="1:9" ht="23.25" customHeight="1" x14ac:dyDescent="0.25">
      <c r="A5" s="169" t="s">
        <v>107</v>
      </c>
      <c r="B5" s="169"/>
      <c r="C5" s="169"/>
      <c r="D5" s="169"/>
      <c r="E5" s="169"/>
      <c r="F5" s="169"/>
    </row>
    <row r="6" spans="1:9" ht="30.2" customHeight="1" thickBot="1" x14ac:dyDescent="0.3">
      <c r="A6" s="174" t="s">
        <v>2</v>
      </c>
      <c r="B6" s="174"/>
      <c r="C6" s="174"/>
      <c r="D6" s="174"/>
      <c r="E6" s="174"/>
      <c r="F6" s="175"/>
    </row>
    <row r="7" spans="1:9" ht="30.2" customHeight="1" thickTop="1" thickBot="1" x14ac:dyDescent="0.3">
      <c r="A7" s="176" t="s">
        <v>32</v>
      </c>
      <c r="B7" s="176"/>
      <c r="C7" s="176"/>
      <c r="D7" s="63" t="s">
        <v>89</v>
      </c>
      <c r="E7" s="10"/>
      <c r="F7" s="118"/>
    </row>
    <row r="8" spans="1:9" ht="30.2" customHeight="1" thickTop="1" thickBot="1" x14ac:dyDescent="0.3">
      <c r="A8" s="176" t="s">
        <v>33</v>
      </c>
      <c r="B8" s="176"/>
      <c r="C8" s="176"/>
      <c r="D8" s="63" t="s">
        <v>34</v>
      </c>
      <c r="E8" s="10"/>
      <c r="F8" s="64"/>
    </row>
    <row r="9" spans="1:9" ht="50.1" customHeight="1" x14ac:dyDescent="0.25">
      <c r="A9" s="82">
        <v>1</v>
      </c>
      <c r="B9" s="180"/>
      <c r="C9" s="181"/>
      <c r="D9" s="181"/>
      <c r="E9" s="181"/>
      <c r="F9" s="181"/>
    </row>
    <row r="10" spans="1:9" ht="50.1" customHeight="1" x14ac:dyDescent="0.25">
      <c r="A10" s="82">
        <v>2</v>
      </c>
      <c r="B10" s="182"/>
      <c r="C10" s="183"/>
      <c r="D10" s="183"/>
      <c r="E10" s="183"/>
      <c r="F10" s="183"/>
    </row>
    <row r="11" spans="1:9" ht="50.1" customHeight="1" x14ac:dyDescent="0.25">
      <c r="A11" s="82">
        <v>3</v>
      </c>
      <c r="B11" s="183"/>
      <c r="C11" s="183"/>
      <c r="D11" s="183"/>
      <c r="E11" s="183"/>
      <c r="F11" s="183"/>
    </row>
    <row r="12" spans="1:9" ht="23.25" customHeight="1" x14ac:dyDescent="0.25">
      <c r="A12" s="169" t="s">
        <v>3</v>
      </c>
      <c r="B12" s="169"/>
      <c r="C12" s="169"/>
      <c r="D12" s="169"/>
      <c r="E12" s="169"/>
      <c r="F12" s="169"/>
    </row>
    <row r="13" spans="1:9" ht="30.2" customHeight="1" thickBot="1" x14ac:dyDescent="0.3">
      <c r="A13" s="6"/>
      <c r="B13" s="7"/>
      <c r="C13" s="34" t="s">
        <v>6</v>
      </c>
      <c r="D13" s="34" t="s">
        <v>15</v>
      </c>
      <c r="E13" s="34" t="s">
        <v>5</v>
      </c>
      <c r="F13" s="34" t="s">
        <v>4</v>
      </c>
    </row>
    <row r="14" spans="1:9" ht="30.2" customHeight="1" thickBot="1" x14ac:dyDescent="0.3">
      <c r="A14" s="82" t="s">
        <v>41</v>
      </c>
      <c r="B14" s="77" t="s">
        <v>40</v>
      </c>
      <c r="C14" s="66" t="str">
        <f>IF(SUM('COMPUTERS (Pg. 3)'!B3:B34)+SUM('OFFICE EQUIPMENT (Pg. 4)'!B3:B34)=0,"", SUM('COMPUTERS (Pg. 3)'!B3:B34)+SUM('OFFICE EQUIPMENT (Pg. 4)'!B3:B34))</f>
        <v/>
      </c>
      <c r="D14" s="66" t="str">
        <f>IF(E14="","",C14-E14)</f>
        <v/>
      </c>
      <c r="E14" s="66" t="str">
        <f>IF(C14="","",SUM('COMPUTERS (Pg. 3)'!E3:E34)+SUM('OFFICE EQUIPMENT (Pg. 4)'!E3:E34))</f>
        <v/>
      </c>
      <c r="F14" s="37"/>
    </row>
    <row r="15" spans="1:9" ht="17.45" customHeight="1" thickBot="1" x14ac:dyDescent="0.3">
      <c r="A15" s="80"/>
      <c r="B15" s="31"/>
      <c r="C15" s="38"/>
      <c r="D15" s="38"/>
      <c r="E15" s="39"/>
      <c r="F15" s="38"/>
    </row>
    <row r="16" spans="1:9" ht="30.2" customHeight="1" thickBot="1" x14ac:dyDescent="0.3">
      <c r="A16" s="82" t="s">
        <v>42</v>
      </c>
      <c r="B16" s="78" t="s">
        <v>17</v>
      </c>
      <c r="C16" s="65" t="str">
        <f>IF(SUM('FURNITURE &amp; FIXTURES (Pg. 5) '!B3:B34)=0,"",SUM('FURNITURE &amp; FIXTURES (Pg. 5) '!B3:B34))</f>
        <v/>
      </c>
      <c r="D16" s="66" t="str">
        <f>IF(E16="","",C16-E16)</f>
        <v/>
      </c>
      <c r="E16" s="65" t="str">
        <f>IF(C16="","",SUM('FURNITURE &amp; FIXTURES (Pg. 5) '!E3:E34))</f>
        <v/>
      </c>
      <c r="F16" s="40"/>
    </row>
    <row r="17" spans="1:6" ht="16.5" customHeight="1" thickBot="1" x14ac:dyDescent="0.3">
      <c r="A17" s="81"/>
      <c r="B17" s="31"/>
      <c r="C17" s="38"/>
      <c r="D17" s="38"/>
      <c r="E17" s="39"/>
      <c r="F17" s="38"/>
    </row>
    <row r="18" spans="1:6" ht="30.2" customHeight="1" thickBot="1" x14ac:dyDescent="0.3">
      <c r="A18" s="82" t="s">
        <v>43</v>
      </c>
      <c r="B18" s="78" t="s">
        <v>16</v>
      </c>
      <c r="C18" s="65" t="str">
        <f>IF(SUM('MACHINERY &amp; EQUIPMENT (Pg. 6)'!B3:B38)=0,"",SUM('MACHINERY &amp; EQUIPMENT (Pg. 6)'!B3:B38))</f>
        <v/>
      </c>
      <c r="D18" s="66" t="str">
        <f>IF(E18="","",C18-E18)</f>
        <v/>
      </c>
      <c r="E18" s="65" t="str">
        <f>IF(C18="","",SUM('MACHINERY &amp; EQUIPMENT (Pg. 6)'!F3:F38))</f>
        <v/>
      </c>
      <c r="F18" s="40"/>
    </row>
    <row r="19" spans="1:6" ht="30.2" customHeight="1" thickBot="1" x14ac:dyDescent="0.3">
      <c r="A19" s="81"/>
      <c r="B19" s="79" t="s">
        <v>35</v>
      </c>
      <c r="C19" s="61" t="str">
        <f>IF(AND(C14="",C16="",C18="")=TRUE,"",ROUND(SUM(C14:C18),-2))</f>
        <v/>
      </c>
      <c r="D19" s="61" t="str">
        <f>IF(AND(D14="",D16="",D18="")=TRUE,"",ROUND(SUM(D14:D18),-2))</f>
        <v/>
      </c>
      <c r="E19" s="61" t="str">
        <f>IF(AND(E14="",E16="",E18="")=TRUE,"",ROUND(SUM(E14:E18),-2))</f>
        <v/>
      </c>
      <c r="F19" s="48"/>
    </row>
    <row r="20" spans="1:6" ht="30.2" customHeight="1" thickBot="1" x14ac:dyDescent="0.35">
      <c r="A20" s="81"/>
      <c r="B20" s="33"/>
      <c r="C20" s="36"/>
      <c r="D20" s="16"/>
      <c r="E20" s="36"/>
      <c r="F20" s="36"/>
    </row>
    <row r="21" spans="1:6" ht="30.2" customHeight="1" thickBot="1" x14ac:dyDescent="0.3">
      <c r="A21" s="82" t="s">
        <v>44</v>
      </c>
      <c r="B21" s="49" t="s">
        <v>23</v>
      </c>
      <c r="C21" s="186" t="s">
        <v>54</v>
      </c>
      <c r="D21" s="187"/>
      <c r="E21" s="187"/>
      <c r="F21" s="188"/>
    </row>
    <row r="22" spans="1:6" ht="16.5" customHeight="1" thickBot="1" x14ac:dyDescent="0.35">
      <c r="A22" s="83"/>
    </row>
    <row r="23" spans="1:6" ht="30.2" customHeight="1" thickBot="1" x14ac:dyDescent="0.3">
      <c r="A23" s="82" t="s">
        <v>44</v>
      </c>
      <c r="B23" s="32" t="s">
        <v>24</v>
      </c>
      <c r="C23" s="186" t="s">
        <v>54</v>
      </c>
      <c r="D23" s="187"/>
      <c r="E23" s="187"/>
      <c r="F23" s="188"/>
    </row>
    <row r="24" spans="1:6" ht="30.2" customHeight="1" x14ac:dyDescent="0.25">
      <c r="A24" s="2"/>
      <c r="B24" s="30"/>
      <c r="C24" s="2"/>
      <c r="F24" s="2"/>
    </row>
    <row r="25" spans="1:6" ht="23.25" customHeight="1" thickBot="1" x14ac:dyDescent="0.3">
      <c r="A25" s="169" t="s">
        <v>30</v>
      </c>
      <c r="B25" s="169"/>
      <c r="C25" s="169"/>
      <c r="D25" s="169"/>
      <c r="E25" s="169"/>
      <c r="F25" s="169"/>
    </row>
    <row r="26" spans="1:6" ht="30.2" customHeight="1" thickBot="1" x14ac:dyDescent="0.3">
      <c r="A26" s="13"/>
      <c r="F26" s="51" t="s">
        <v>5</v>
      </c>
    </row>
    <row r="27" spans="1:6" ht="30.2" customHeight="1" thickBot="1" x14ac:dyDescent="0.3">
      <c r="A27" s="82" t="s">
        <v>45</v>
      </c>
      <c r="B27" s="50" t="s">
        <v>13</v>
      </c>
      <c r="C27" s="193" t="s">
        <v>96</v>
      </c>
      <c r="D27" s="192"/>
      <c r="E27" s="128" t="s">
        <v>94</v>
      </c>
      <c r="F27" s="51"/>
    </row>
    <row r="28" spans="1:6" ht="30.2" customHeight="1" thickBot="1" x14ac:dyDescent="0.35">
      <c r="A28" s="9"/>
      <c r="B28" s="15"/>
      <c r="C28" s="5"/>
      <c r="D28" s="17"/>
    </row>
    <row r="29" spans="1:6" ht="30.2" customHeight="1" thickBot="1" x14ac:dyDescent="0.3">
      <c r="A29" s="8"/>
      <c r="B29" s="50" t="s">
        <v>25</v>
      </c>
      <c r="C29" s="14"/>
      <c r="D29" s="14"/>
      <c r="E29" s="8"/>
      <c r="F29" s="8"/>
    </row>
    <row r="30" spans="1:6" ht="30.2" customHeight="1" thickBot="1" x14ac:dyDescent="0.3">
      <c r="A30" s="52"/>
      <c r="B30" s="50" t="s">
        <v>10</v>
      </c>
      <c r="C30" s="67"/>
      <c r="D30" s="50" t="s">
        <v>11</v>
      </c>
      <c r="E30" s="191"/>
      <c r="F30" s="192"/>
    </row>
    <row r="31" spans="1:6" ht="30.2" customHeight="1" thickBot="1" x14ac:dyDescent="0.3">
      <c r="A31" s="9"/>
      <c r="B31" s="50" t="s">
        <v>9</v>
      </c>
      <c r="C31" s="68"/>
      <c r="D31" s="50" t="s">
        <v>12</v>
      </c>
      <c r="E31" s="191"/>
      <c r="F31" s="192"/>
    </row>
    <row r="32" spans="1:6" ht="30.2" customHeight="1" x14ac:dyDescent="0.25">
      <c r="A32" s="23"/>
      <c r="B32" s="35"/>
      <c r="C32" s="36"/>
      <c r="D32" s="184"/>
      <c r="E32" s="185"/>
      <c r="F32" s="185"/>
    </row>
    <row r="33" spans="1:6" ht="23.25" customHeight="1" thickBot="1" x14ac:dyDescent="0.3">
      <c r="A33" s="24"/>
      <c r="B33" s="25"/>
      <c r="C33" s="26"/>
      <c r="D33" s="27"/>
      <c r="E33" s="28"/>
      <c r="F33" s="28"/>
    </row>
    <row r="34" spans="1:6" ht="30.2" customHeight="1" thickBot="1" x14ac:dyDescent="0.3">
      <c r="A34" s="189"/>
      <c r="B34" s="190"/>
      <c r="C34" s="190"/>
      <c r="E34" s="120"/>
      <c r="F34" s="18"/>
    </row>
    <row r="35" spans="1:6" ht="16.899999999999999" customHeight="1" thickTop="1" thickBot="1" x14ac:dyDescent="0.3">
      <c r="A35" s="29" t="s">
        <v>7</v>
      </c>
      <c r="B35" s="11"/>
      <c r="C35" s="11"/>
      <c r="D35" s="12"/>
      <c r="E35" s="60" t="s">
        <v>8</v>
      </c>
      <c r="F35" s="59"/>
    </row>
    <row r="36" spans="1:6" ht="52.5" customHeight="1" thickTop="1" thickBot="1" x14ac:dyDescent="0.3">
      <c r="A36" s="177"/>
      <c r="B36" s="178"/>
      <c r="C36" s="178"/>
      <c r="D36" s="178"/>
      <c r="E36" s="178"/>
      <c r="F36" s="179"/>
    </row>
    <row r="37" spans="1:6" ht="30.2" customHeight="1" x14ac:dyDescent="0.25"/>
    <row r="38" spans="1:6" ht="30.2" customHeight="1" x14ac:dyDescent="0.25"/>
    <row r="39" spans="1:6" ht="30.2" customHeight="1" x14ac:dyDescent="0.25"/>
    <row r="40" spans="1:6" ht="30.2" customHeight="1" x14ac:dyDescent="0.25"/>
    <row r="41" spans="1:6" ht="30.2" customHeight="1" x14ac:dyDescent="0.25"/>
    <row r="42" spans="1:6" ht="30.2" customHeight="1" x14ac:dyDescent="0.25"/>
    <row r="43" spans="1:6" ht="30.2" customHeight="1" x14ac:dyDescent="0.25"/>
    <row r="44" spans="1:6" ht="30.2" customHeight="1" x14ac:dyDescent="0.25"/>
    <row r="45" spans="1:6" ht="30.2" customHeight="1" x14ac:dyDescent="0.25"/>
    <row r="46" spans="1:6" ht="30.2" customHeight="1" x14ac:dyDescent="0.25"/>
    <row r="47" spans="1:6" ht="30.2" customHeight="1" x14ac:dyDescent="0.25"/>
    <row r="48" spans="1:6" ht="30.2" customHeight="1" x14ac:dyDescent="0.25"/>
    <row r="49" ht="30.2" customHeight="1" x14ac:dyDescent="0.25"/>
    <row r="50" ht="30.2" customHeight="1" x14ac:dyDescent="0.25"/>
    <row r="51" ht="30.2" customHeight="1" x14ac:dyDescent="0.25"/>
    <row r="52" ht="30.2" customHeight="1" x14ac:dyDescent="0.25"/>
    <row r="53" ht="30.2" customHeight="1" x14ac:dyDescent="0.25"/>
    <row r="54" ht="30.2" customHeight="1" x14ac:dyDescent="0.25"/>
    <row r="55" ht="30.2" customHeight="1" x14ac:dyDescent="0.25"/>
    <row r="56" ht="30.2" customHeight="1" x14ac:dyDescent="0.25"/>
    <row r="57" ht="30.2" customHeight="1" x14ac:dyDescent="0.25"/>
    <row r="58" ht="30.2" customHeight="1" x14ac:dyDescent="0.25"/>
    <row r="59" ht="30.2" customHeight="1" x14ac:dyDescent="0.25"/>
    <row r="60" ht="30.2" customHeight="1" x14ac:dyDescent="0.25"/>
    <row r="61" ht="30.2" customHeight="1" x14ac:dyDescent="0.25"/>
    <row r="62" ht="30.2" customHeight="1" x14ac:dyDescent="0.25"/>
    <row r="63" ht="30.2" customHeight="1" x14ac:dyDescent="0.25"/>
    <row r="64" ht="30.2" customHeight="1" x14ac:dyDescent="0.25"/>
    <row r="65" ht="30.2" customHeight="1" x14ac:dyDescent="0.25"/>
    <row r="66" ht="30.2" customHeight="1" x14ac:dyDescent="0.25"/>
    <row r="67" ht="30.2" customHeight="1" x14ac:dyDescent="0.25"/>
    <row r="68" ht="30.2" customHeight="1" x14ac:dyDescent="0.25"/>
    <row r="69" ht="30.2" customHeight="1" x14ac:dyDescent="0.25"/>
    <row r="70" ht="30.2" customHeight="1" x14ac:dyDescent="0.25"/>
    <row r="71" ht="30.2" customHeight="1" x14ac:dyDescent="0.25"/>
    <row r="72" ht="30.2" customHeight="1" x14ac:dyDescent="0.25"/>
    <row r="73" ht="30.2" customHeight="1" x14ac:dyDescent="0.25"/>
    <row r="74" ht="30.2" customHeight="1" x14ac:dyDescent="0.25"/>
    <row r="75" ht="30.2" customHeight="1" x14ac:dyDescent="0.25"/>
    <row r="76" ht="30.2" customHeight="1" x14ac:dyDescent="0.25"/>
    <row r="77" ht="30.2" customHeight="1" x14ac:dyDescent="0.25"/>
    <row r="78" ht="30.2" customHeight="1" x14ac:dyDescent="0.25"/>
    <row r="79" ht="30.2" customHeight="1" x14ac:dyDescent="0.25"/>
    <row r="80" ht="30.2" customHeight="1" x14ac:dyDescent="0.25"/>
    <row r="81" ht="30.2" customHeight="1" x14ac:dyDescent="0.25"/>
    <row r="82" ht="30.2" customHeight="1" x14ac:dyDescent="0.25"/>
    <row r="83" ht="30.2" customHeight="1" x14ac:dyDescent="0.25"/>
    <row r="84" ht="30.2" customHeight="1" x14ac:dyDescent="0.25"/>
    <row r="85" ht="30.2" customHeight="1" x14ac:dyDescent="0.25"/>
    <row r="86" ht="30.2" customHeight="1" x14ac:dyDescent="0.25"/>
    <row r="87" ht="30.2" customHeight="1" x14ac:dyDescent="0.25"/>
    <row r="88" ht="30.2" customHeight="1" x14ac:dyDescent="0.25"/>
    <row r="89" ht="30.2" customHeight="1" x14ac:dyDescent="0.25"/>
    <row r="90" ht="30.2" customHeight="1" x14ac:dyDescent="0.25"/>
    <row r="91" ht="30.2" customHeight="1" x14ac:dyDescent="0.25"/>
    <row r="92" ht="30.2" customHeight="1" x14ac:dyDescent="0.25"/>
    <row r="93" ht="30.2" customHeight="1" x14ac:dyDescent="0.25"/>
    <row r="94" ht="30.2" customHeight="1" x14ac:dyDescent="0.25"/>
    <row r="95" ht="30.2" customHeight="1" x14ac:dyDescent="0.25"/>
    <row r="96" ht="30.2" customHeight="1" x14ac:dyDescent="0.25"/>
    <row r="97" ht="30.2" customHeight="1" x14ac:dyDescent="0.25"/>
    <row r="98" ht="30.2" customHeight="1" x14ac:dyDescent="0.25"/>
    <row r="99" ht="30.2" customHeight="1" x14ac:dyDescent="0.25"/>
    <row r="100" ht="30.2" customHeight="1" x14ac:dyDescent="0.25"/>
    <row r="101" ht="30.2" customHeight="1" x14ac:dyDescent="0.25"/>
    <row r="102" ht="30.2" customHeight="1" x14ac:dyDescent="0.25"/>
    <row r="103" ht="30.2" customHeight="1" x14ac:dyDescent="0.25"/>
    <row r="104" ht="30.2" customHeight="1" x14ac:dyDescent="0.25"/>
  </sheetData>
  <sheetProtection selectLockedCells="1"/>
  <mergeCells count="20">
    <mergeCell ref="A7:C7"/>
    <mergeCell ref="A8:C8"/>
    <mergeCell ref="A36:F36"/>
    <mergeCell ref="A25:F25"/>
    <mergeCell ref="B9:F9"/>
    <mergeCell ref="B10:F10"/>
    <mergeCell ref="B11:F11"/>
    <mergeCell ref="D32:F32"/>
    <mergeCell ref="A12:F12"/>
    <mergeCell ref="C21:F21"/>
    <mergeCell ref="C23:F23"/>
    <mergeCell ref="A34:C34"/>
    <mergeCell ref="E30:F30"/>
    <mergeCell ref="E31:F31"/>
    <mergeCell ref="C27:D27"/>
    <mergeCell ref="A1:F1"/>
    <mergeCell ref="A2:F2"/>
    <mergeCell ref="A3:F3"/>
    <mergeCell ref="A5:F5"/>
    <mergeCell ref="A6:F6"/>
  </mergeCells>
  <hyperlinks>
    <hyperlink ref="A3" r:id="rId1" display="mailto:bp@kgbak.us" xr:uid="{00000000-0004-0000-0100-000000000000}"/>
  </hyperlinks>
  <printOptions horizontalCentered="1" verticalCentered="1"/>
  <pageMargins left="0.45" right="0.45" top="0.75" bottom="0.25" header="0" footer="0.2"/>
  <pageSetup scale="62" orientation="portrait" r:id="rId2"/>
  <headerFooter>
    <oddFooter>&amp;C&amp;14Page 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34"/>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5.7109375" bestFit="1" customWidth="1"/>
    <col min="2" max="2" width="16.85546875" style="20" customWidth="1"/>
    <col min="3" max="3" width="13.7109375" customWidth="1"/>
    <col min="4" max="4" width="19" bestFit="1" customWidth="1"/>
    <col min="5" max="5" width="22" style="89" bestFit="1" customWidth="1"/>
    <col min="6" max="6" width="22" customWidth="1"/>
    <col min="7" max="7" width="24.28515625" bestFit="1" customWidth="1"/>
    <col min="9" max="9" width="15.140625" bestFit="1" customWidth="1"/>
    <col min="10" max="10" width="12.7109375" style="85" bestFit="1" customWidth="1"/>
  </cols>
  <sheetData>
    <row r="1" spans="1:10" ht="36" customHeight="1" thickBot="1" x14ac:dyDescent="0.3">
      <c r="A1" s="194" t="s">
        <v>39</v>
      </c>
      <c r="B1" s="194"/>
      <c r="C1" s="194"/>
      <c r="D1" s="194"/>
      <c r="E1" s="194"/>
    </row>
    <row r="2" spans="1:10" s="19" customFormat="1" ht="34.15" customHeight="1" thickBot="1" x14ac:dyDescent="0.3">
      <c r="A2" s="44" t="s">
        <v>20</v>
      </c>
      <c r="B2" s="44" t="s">
        <v>21</v>
      </c>
      <c r="C2" s="44" t="s">
        <v>22</v>
      </c>
      <c r="D2" s="72" t="s">
        <v>15</v>
      </c>
      <c r="E2" s="86" t="s">
        <v>5</v>
      </c>
      <c r="G2" s="19" t="s">
        <v>14</v>
      </c>
      <c r="J2" s="87"/>
    </row>
    <row r="3" spans="1:10" ht="21" customHeight="1" thickBot="1" x14ac:dyDescent="0.3">
      <c r="A3" s="53"/>
      <c r="B3" s="54"/>
      <c r="C3" s="55"/>
      <c r="D3" s="73" t="str">
        <f>IF(OR(B3="",C3=""),"",IF(('DEPRECIATION TABLES (Pg. 9)'!$A$2-C3)/4&gt;1,1-'DEPRECIATION TABLES (Pg. 9)'!$B$20,IF('DEPRECIATION TABLES (Pg. 9)'!$A$2&lt;=C3,0,1-VLOOKUP(C3,'DEPRECIATION TABLES (Pg. 9)'!$A$12:$B$18,2,FALSE))))</f>
        <v/>
      </c>
      <c r="E3" s="88" t="str">
        <f>IF(D3="","",B3*(1-D3))</f>
        <v/>
      </c>
      <c r="F3" s="20"/>
    </row>
    <row r="4" spans="1:10" ht="21" customHeight="1" thickBot="1" x14ac:dyDescent="0.3">
      <c r="A4" s="53"/>
      <c r="B4" s="54"/>
      <c r="C4" s="55"/>
      <c r="D4" s="73" t="str">
        <f>IF(OR(B4="",C4=""),"",IF(('DEPRECIATION TABLES (Pg. 9)'!$A$2-C4)/4&gt;1,1-'DEPRECIATION TABLES (Pg. 9)'!$B$20,IF('DEPRECIATION TABLES (Pg. 9)'!$A$2&lt;=C4,0,1-VLOOKUP(C4,'DEPRECIATION TABLES (Pg. 9)'!$A$12:$B$18,2,FALSE))))</f>
        <v/>
      </c>
      <c r="E4" s="88" t="str">
        <f t="shared" ref="E4:E34" si="0">IF(D4="","",B4*(1-D4))</f>
        <v/>
      </c>
      <c r="F4" s="20"/>
    </row>
    <row r="5" spans="1:10" ht="21" customHeight="1" thickBot="1" x14ac:dyDescent="0.3">
      <c r="A5" s="53"/>
      <c r="B5" s="54"/>
      <c r="C5" s="55"/>
      <c r="D5" s="73" t="str">
        <f>IF(OR(B5="",C5=""),"",IF(('DEPRECIATION TABLES (Pg. 9)'!$A$2-C5)/4&gt;1,1-'DEPRECIATION TABLES (Pg. 9)'!$B$20,IF('DEPRECIATION TABLES (Pg. 9)'!$A$2&lt;=C5,0,1-VLOOKUP(C5,'DEPRECIATION TABLES (Pg. 9)'!$A$12:$B$18,2,FALSE))))</f>
        <v/>
      </c>
      <c r="E5" s="88" t="str">
        <f t="shared" si="0"/>
        <v/>
      </c>
      <c r="F5" s="20"/>
    </row>
    <row r="6" spans="1:10" ht="21" customHeight="1" thickBot="1" x14ac:dyDescent="0.3">
      <c r="A6" s="53"/>
      <c r="B6" s="54"/>
      <c r="C6" s="55"/>
      <c r="D6" s="73" t="str">
        <f>IF(OR(B6="",C6=""),"",IF(('DEPRECIATION TABLES (Pg. 9)'!$A$2-C6)/4&gt;1,1-'DEPRECIATION TABLES (Pg. 9)'!$B$20,IF('DEPRECIATION TABLES (Pg. 9)'!$A$2&lt;=C6,0,1-VLOOKUP(C6,'DEPRECIATION TABLES (Pg. 9)'!$A$12:$B$18,2,FALSE))))</f>
        <v/>
      </c>
      <c r="E6" s="88" t="str">
        <f t="shared" si="0"/>
        <v/>
      </c>
      <c r="F6" s="20"/>
    </row>
    <row r="7" spans="1:10" ht="21" customHeight="1" thickBot="1" x14ac:dyDescent="0.3">
      <c r="A7" s="53"/>
      <c r="B7" s="54"/>
      <c r="C7" s="55"/>
      <c r="D7" s="73" t="str">
        <f>IF(OR(B7="",C7=""),"",IF(('DEPRECIATION TABLES (Pg. 9)'!$A$2-C7)/4&gt;1,1-'DEPRECIATION TABLES (Pg. 9)'!$B$20,IF('DEPRECIATION TABLES (Pg. 9)'!$A$2&lt;=C7,0,1-VLOOKUP(C7,'DEPRECIATION TABLES (Pg. 9)'!$A$12:$B$18,2,FALSE))))</f>
        <v/>
      </c>
      <c r="E7" s="88" t="str">
        <f t="shared" si="0"/>
        <v/>
      </c>
      <c r="F7" s="20"/>
    </row>
    <row r="8" spans="1:10" ht="21" customHeight="1" thickBot="1" x14ac:dyDescent="0.3">
      <c r="A8" s="53"/>
      <c r="B8" s="54"/>
      <c r="C8" s="55"/>
      <c r="D8" s="73" t="str">
        <f>IF(OR(B8="",C8=""),"",IF(('DEPRECIATION TABLES (Pg. 9)'!$A$2-C8)/4&gt;1,1-'DEPRECIATION TABLES (Pg. 9)'!$B$20,IF('DEPRECIATION TABLES (Pg. 9)'!$A$2&lt;=C8,0,1-VLOOKUP(C8,'DEPRECIATION TABLES (Pg. 9)'!$A$12:$B$18,2,FALSE))))</f>
        <v/>
      </c>
      <c r="E8" s="88" t="str">
        <f t="shared" si="0"/>
        <v/>
      </c>
      <c r="F8" s="20"/>
    </row>
    <row r="9" spans="1:10" ht="21" customHeight="1" thickBot="1" x14ac:dyDescent="0.3">
      <c r="A9" s="53"/>
      <c r="B9" s="54"/>
      <c r="C9" s="55"/>
      <c r="D9" s="73" t="str">
        <f>IF(OR(B9="",C9=""),"",IF(('DEPRECIATION TABLES (Pg. 9)'!$A$2-C9)/4&gt;1,1-'DEPRECIATION TABLES (Pg. 9)'!$B$20,IF('DEPRECIATION TABLES (Pg. 9)'!$A$2&lt;=C9,0,1-VLOOKUP(C9,'DEPRECIATION TABLES (Pg. 9)'!$A$12:$B$18,2,FALSE))))</f>
        <v/>
      </c>
      <c r="E9" s="88" t="str">
        <f t="shared" si="0"/>
        <v/>
      </c>
      <c r="F9" s="20"/>
    </row>
    <row r="10" spans="1:10" ht="21" customHeight="1" thickBot="1" x14ac:dyDescent="0.3">
      <c r="A10" s="53"/>
      <c r="B10" s="54"/>
      <c r="C10" s="55"/>
      <c r="D10" s="73" t="str">
        <f>IF(OR(B10="",C10=""),"",IF(('DEPRECIATION TABLES (Pg. 9)'!$A$2-C10)/4&gt;1,1-'DEPRECIATION TABLES (Pg. 9)'!$B$20,IF('DEPRECIATION TABLES (Pg. 9)'!$A$2&lt;=C10,0,1-VLOOKUP(C10,'DEPRECIATION TABLES (Pg. 9)'!$A$12:$B$18,2,FALSE))))</f>
        <v/>
      </c>
      <c r="E10" s="88" t="str">
        <f t="shared" si="0"/>
        <v/>
      </c>
      <c r="F10" s="20"/>
    </row>
    <row r="11" spans="1:10" ht="21" customHeight="1" thickBot="1" x14ac:dyDescent="0.3">
      <c r="A11" s="53"/>
      <c r="B11" s="54"/>
      <c r="C11" s="55"/>
      <c r="D11" s="73" t="str">
        <f>IF(OR(B11="",C11=""),"",IF(('DEPRECIATION TABLES (Pg. 9)'!$A$2-C11)/4&gt;1,1-'DEPRECIATION TABLES (Pg. 9)'!$B$20,IF('DEPRECIATION TABLES (Pg. 9)'!$A$2&lt;=C11,0,1-VLOOKUP(C11,'DEPRECIATION TABLES (Pg. 9)'!$A$12:$B$18,2,FALSE))))</f>
        <v/>
      </c>
      <c r="E11" s="88" t="str">
        <f t="shared" si="0"/>
        <v/>
      </c>
      <c r="F11" s="20"/>
    </row>
    <row r="12" spans="1:10" ht="21" customHeight="1" thickBot="1" x14ac:dyDescent="0.3">
      <c r="A12" s="53"/>
      <c r="B12" s="54"/>
      <c r="C12" s="55"/>
      <c r="D12" s="73" t="str">
        <f>IF(OR(B12="",C12=""),"",IF(('DEPRECIATION TABLES (Pg. 9)'!$A$2-C12)/4&gt;1,1-'DEPRECIATION TABLES (Pg. 9)'!$B$20,IF('DEPRECIATION TABLES (Pg. 9)'!$A$2&lt;=C12,0,1-VLOOKUP(C12,'DEPRECIATION TABLES (Pg. 9)'!$A$12:$B$18,2,FALSE))))</f>
        <v/>
      </c>
      <c r="E12" s="88" t="str">
        <f t="shared" si="0"/>
        <v/>
      </c>
      <c r="F12" s="20"/>
    </row>
    <row r="13" spans="1:10" ht="21" customHeight="1" thickBot="1" x14ac:dyDescent="0.3">
      <c r="A13" s="53"/>
      <c r="B13" s="54"/>
      <c r="C13" s="55"/>
      <c r="D13" s="73" t="str">
        <f>IF(OR(B13="",C13=""),"",IF(('DEPRECIATION TABLES (Pg. 9)'!$A$2-C13)/4&gt;1,1-'DEPRECIATION TABLES (Pg. 9)'!$B$20,IF('DEPRECIATION TABLES (Pg. 9)'!$A$2&lt;=C13,0,1-VLOOKUP(C13,'DEPRECIATION TABLES (Pg. 9)'!$A$12:$B$18,2,FALSE))))</f>
        <v/>
      </c>
      <c r="E13" s="88" t="str">
        <f t="shared" si="0"/>
        <v/>
      </c>
      <c r="F13" s="20"/>
    </row>
    <row r="14" spans="1:10" ht="21" customHeight="1" thickBot="1" x14ac:dyDescent="0.3">
      <c r="A14" s="53"/>
      <c r="B14" s="54"/>
      <c r="C14" s="55"/>
      <c r="D14" s="73" t="str">
        <f>IF(OR(B14="",C14=""),"",IF(('DEPRECIATION TABLES (Pg. 9)'!$A$2-C14)/4&gt;1,1-'DEPRECIATION TABLES (Pg. 9)'!$B$20,IF('DEPRECIATION TABLES (Pg. 9)'!$A$2&lt;=C14,0,1-VLOOKUP(C14,'DEPRECIATION TABLES (Pg. 9)'!$A$12:$B$18,2,FALSE))))</f>
        <v/>
      </c>
      <c r="E14" s="88" t="str">
        <f t="shared" si="0"/>
        <v/>
      </c>
      <c r="F14" s="20"/>
    </row>
    <row r="15" spans="1:10" ht="21" customHeight="1" thickBot="1" x14ac:dyDescent="0.3">
      <c r="A15" s="53"/>
      <c r="B15" s="54"/>
      <c r="C15" s="55"/>
      <c r="D15" s="73" t="str">
        <f>IF(OR(B15="",C15=""),"",IF(('DEPRECIATION TABLES (Pg. 9)'!$A$2-C15)/4&gt;1,1-'DEPRECIATION TABLES (Pg. 9)'!$B$20,IF('DEPRECIATION TABLES (Pg. 9)'!$A$2&lt;=C15,0,1-VLOOKUP(C15,'DEPRECIATION TABLES (Pg. 9)'!$A$12:$B$18,2,FALSE))))</f>
        <v/>
      </c>
      <c r="E15" s="88" t="str">
        <f t="shared" si="0"/>
        <v/>
      </c>
      <c r="F15" s="20"/>
    </row>
    <row r="16" spans="1:10" ht="21" customHeight="1" thickBot="1" x14ac:dyDescent="0.3">
      <c r="A16" s="53"/>
      <c r="B16" s="54"/>
      <c r="C16" s="55"/>
      <c r="D16" s="73" t="str">
        <f>IF(OR(B16="",C16=""),"",IF(('DEPRECIATION TABLES (Pg. 9)'!$A$2-C16)/4&gt;1,1-'DEPRECIATION TABLES (Pg. 9)'!$B$20,IF('DEPRECIATION TABLES (Pg. 9)'!$A$2&lt;=C16,0,1-VLOOKUP(C16,'DEPRECIATION TABLES (Pg. 9)'!$A$12:$B$18,2,FALSE))))</f>
        <v/>
      </c>
      <c r="E16" s="88" t="str">
        <f t="shared" si="0"/>
        <v/>
      </c>
      <c r="F16" s="20"/>
    </row>
    <row r="17" spans="1:6" ht="21" customHeight="1" thickBot="1" x14ac:dyDescent="0.3">
      <c r="A17" s="53"/>
      <c r="B17" s="54"/>
      <c r="C17" s="55"/>
      <c r="D17" s="73" t="str">
        <f>IF(OR(B17="",C17=""),"",IF(('DEPRECIATION TABLES (Pg. 9)'!$A$2-C17)/4&gt;1,1-'DEPRECIATION TABLES (Pg. 9)'!$B$20,IF('DEPRECIATION TABLES (Pg. 9)'!$A$2&lt;=C17,0,1-VLOOKUP(C17,'DEPRECIATION TABLES (Pg. 9)'!$A$12:$B$18,2,FALSE))))</f>
        <v/>
      </c>
      <c r="E17" s="88" t="str">
        <f t="shared" si="0"/>
        <v/>
      </c>
      <c r="F17" s="20"/>
    </row>
    <row r="18" spans="1:6" ht="21" customHeight="1" thickBot="1" x14ac:dyDescent="0.3">
      <c r="A18" s="53"/>
      <c r="B18" s="54"/>
      <c r="C18" s="55"/>
      <c r="D18" s="73" t="str">
        <f>IF(OR(B18="",C18=""),"",IF(('DEPRECIATION TABLES (Pg. 9)'!$A$2-C18)/4&gt;1,1-'DEPRECIATION TABLES (Pg. 9)'!$B$20,IF('DEPRECIATION TABLES (Pg. 9)'!$A$2&lt;=C18,0,1-VLOOKUP(C18,'DEPRECIATION TABLES (Pg. 9)'!$A$12:$B$18,2,FALSE))))</f>
        <v/>
      </c>
      <c r="E18" s="88" t="str">
        <f t="shared" si="0"/>
        <v/>
      </c>
      <c r="F18" s="20"/>
    </row>
    <row r="19" spans="1:6" ht="21" customHeight="1" thickBot="1" x14ac:dyDescent="0.3">
      <c r="A19" s="53"/>
      <c r="B19" s="54"/>
      <c r="C19" s="55"/>
      <c r="D19" s="73" t="str">
        <f>IF(OR(B19="",C19=""),"",IF(('DEPRECIATION TABLES (Pg. 9)'!$A$2-C19)/4&gt;1,1-'DEPRECIATION TABLES (Pg. 9)'!$B$20,IF('DEPRECIATION TABLES (Pg. 9)'!$A$2&lt;=C19,0,1-VLOOKUP(C19,'DEPRECIATION TABLES (Pg. 9)'!$A$12:$B$18,2,FALSE))))</f>
        <v/>
      </c>
      <c r="E19" s="88" t="str">
        <f t="shared" si="0"/>
        <v/>
      </c>
      <c r="F19" s="20"/>
    </row>
    <row r="20" spans="1:6" ht="21" customHeight="1" thickBot="1" x14ac:dyDescent="0.3">
      <c r="A20" s="53"/>
      <c r="B20" s="54"/>
      <c r="C20" s="55"/>
      <c r="D20" s="73" t="str">
        <f>IF(OR(B20="",C20=""),"",IF(('DEPRECIATION TABLES (Pg. 9)'!$A$2-C20)/4&gt;1,1-'DEPRECIATION TABLES (Pg. 9)'!$B$20,IF('DEPRECIATION TABLES (Pg. 9)'!$A$2&lt;=C20,0,1-VLOOKUP(C20,'DEPRECIATION TABLES (Pg. 9)'!$A$12:$B$18,2,FALSE))))</f>
        <v/>
      </c>
      <c r="E20" s="88" t="str">
        <f t="shared" si="0"/>
        <v/>
      </c>
      <c r="F20" s="20"/>
    </row>
    <row r="21" spans="1:6" ht="21" customHeight="1" thickBot="1" x14ac:dyDescent="0.3">
      <c r="A21" s="53"/>
      <c r="B21" s="54"/>
      <c r="C21" s="55"/>
      <c r="D21" s="73" t="str">
        <f>IF(OR(B21="",C21=""),"",IF(('DEPRECIATION TABLES (Pg. 9)'!$A$2-C21)/4&gt;1,1-'DEPRECIATION TABLES (Pg. 9)'!$B$20,IF('DEPRECIATION TABLES (Pg. 9)'!$A$2&lt;=C21,0,1-VLOOKUP(C21,'DEPRECIATION TABLES (Pg. 9)'!$A$12:$B$18,2,FALSE))))</f>
        <v/>
      </c>
      <c r="E21" s="88" t="str">
        <f t="shared" si="0"/>
        <v/>
      </c>
      <c r="F21" s="20"/>
    </row>
    <row r="22" spans="1:6" ht="21" customHeight="1" thickBot="1" x14ac:dyDescent="0.3">
      <c r="A22" s="53"/>
      <c r="B22" s="54"/>
      <c r="C22" s="55"/>
      <c r="D22" s="73" t="str">
        <f>IF(OR(B22="",C22=""),"",IF(('DEPRECIATION TABLES (Pg. 9)'!$A$2-C22)/4&gt;1,1-'DEPRECIATION TABLES (Pg. 9)'!$B$20,IF('DEPRECIATION TABLES (Pg. 9)'!$A$2&lt;=C22,0,1-VLOOKUP(C22,'DEPRECIATION TABLES (Pg. 9)'!$A$12:$B$18,2,FALSE))))</f>
        <v/>
      </c>
      <c r="E22" s="88" t="str">
        <f t="shared" si="0"/>
        <v/>
      </c>
      <c r="F22" s="20"/>
    </row>
    <row r="23" spans="1:6" ht="21" customHeight="1" thickBot="1" x14ac:dyDescent="0.3">
      <c r="A23" s="53"/>
      <c r="B23" s="54"/>
      <c r="C23" s="55"/>
      <c r="D23" s="73" t="str">
        <f>IF(OR(B23="",C23=""),"",IF(('DEPRECIATION TABLES (Pg. 9)'!$A$2-C23)/4&gt;1,1-'DEPRECIATION TABLES (Pg. 9)'!$B$20,IF('DEPRECIATION TABLES (Pg. 9)'!$A$2&lt;=C23,0,1-VLOOKUP(C23,'DEPRECIATION TABLES (Pg. 9)'!$A$12:$B$18,2,FALSE))))</f>
        <v/>
      </c>
      <c r="E23" s="88" t="str">
        <f t="shared" si="0"/>
        <v/>
      </c>
      <c r="F23" s="20"/>
    </row>
    <row r="24" spans="1:6" ht="21" customHeight="1" thickBot="1" x14ac:dyDescent="0.3">
      <c r="A24" s="53"/>
      <c r="B24" s="54"/>
      <c r="C24" s="55"/>
      <c r="D24" s="73" t="str">
        <f>IF(OR(B24="",C24=""),"",IF(('DEPRECIATION TABLES (Pg. 9)'!$A$2-C24)/4&gt;1,1-'DEPRECIATION TABLES (Pg. 9)'!$B$20,IF('DEPRECIATION TABLES (Pg. 9)'!$A$2&lt;=C24,0,1-VLOOKUP(C24,'DEPRECIATION TABLES (Pg. 9)'!$A$12:$B$18,2,FALSE))))</f>
        <v/>
      </c>
      <c r="E24" s="88" t="str">
        <f t="shared" si="0"/>
        <v/>
      </c>
      <c r="F24" s="20"/>
    </row>
    <row r="25" spans="1:6" ht="21" customHeight="1" thickBot="1" x14ac:dyDescent="0.3">
      <c r="A25" s="53"/>
      <c r="B25" s="54"/>
      <c r="C25" s="55"/>
      <c r="D25" s="73" t="str">
        <f>IF(OR(B25="",C25=""),"",IF(('DEPRECIATION TABLES (Pg. 9)'!$A$2-C25)/4&gt;1,1-'DEPRECIATION TABLES (Pg. 9)'!$B$20,IF('DEPRECIATION TABLES (Pg. 9)'!$A$2&lt;=C25,0,1-VLOOKUP(C25,'DEPRECIATION TABLES (Pg. 9)'!$A$12:$B$18,2,FALSE))))</f>
        <v/>
      </c>
      <c r="E25" s="88" t="str">
        <f t="shared" si="0"/>
        <v/>
      </c>
      <c r="F25" s="20"/>
    </row>
    <row r="26" spans="1:6" ht="21" customHeight="1" thickBot="1" x14ac:dyDescent="0.3">
      <c r="A26" s="53"/>
      <c r="B26" s="54"/>
      <c r="C26" s="55"/>
      <c r="D26" s="73" t="str">
        <f>IF(OR(B26="",C26=""),"",IF(('DEPRECIATION TABLES (Pg. 9)'!$A$2-C26)/4&gt;1,1-'DEPRECIATION TABLES (Pg. 9)'!$B$20,IF('DEPRECIATION TABLES (Pg. 9)'!$A$2&lt;=C26,0,1-VLOOKUP(C26,'DEPRECIATION TABLES (Pg. 9)'!$A$12:$B$18,2,FALSE))))</f>
        <v/>
      </c>
      <c r="E26" s="88" t="str">
        <f t="shared" si="0"/>
        <v/>
      </c>
      <c r="F26" s="20"/>
    </row>
    <row r="27" spans="1:6" ht="21" customHeight="1" thickBot="1" x14ac:dyDescent="0.3">
      <c r="A27" s="53"/>
      <c r="B27" s="54"/>
      <c r="C27" s="55"/>
      <c r="D27" s="73" t="str">
        <f>IF(OR(B27="",C27=""),"",IF(('DEPRECIATION TABLES (Pg. 9)'!$A$2-C27)/4&gt;1,1-'DEPRECIATION TABLES (Pg. 9)'!$B$20,IF('DEPRECIATION TABLES (Pg. 9)'!$A$2&lt;=C27,0,1-VLOOKUP(C27,'DEPRECIATION TABLES (Pg. 9)'!$A$12:$B$18,2,FALSE))))</f>
        <v/>
      </c>
      <c r="E27" s="88" t="str">
        <f t="shared" si="0"/>
        <v/>
      </c>
      <c r="F27" s="20"/>
    </row>
    <row r="28" spans="1:6" ht="21" customHeight="1" thickBot="1" x14ac:dyDescent="0.3">
      <c r="A28" s="53"/>
      <c r="B28" s="54"/>
      <c r="C28" s="55"/>
      <c r="D28" s="73" t="str">
        <f>IF(OR(B28="",C28=""),"",IF(('DEPRECIATION TABLES (Pg. 9)'!$A$2-C28)/4&gt;1,1-'DEPRECIATION TABLES (Pg. 9)'!$B$20,IF('DEPRECIATION TABLES (Pg. 9)'!$A$2&lt;=C28,0,1-VLOOKUP(C28,'DEPRECIATION TABLES (Pg. 9)'!$A$12:$B$18,2,FALSE))))</f>
        <v/>
      </c>
      <c r="E28" s="88" t="str">
        <f t="shared" si="0"/>
        <v/>
      </c>
      <c r="F28" s="20"/>
    </row>
    <row r="29" spans="1:6" ht="21" customHeight="1" thickBot="1" x14ac:dyDescent="0.3">
      <c r="A29" s="53"/>
      <c r="B29" s="54"/>
      <c r="C29" s="55"/>
      <c r="D29" s="73" t="str">
        <f>IF(OR(B29="",C29=""),"",IF(('DEPRECIATION TABLES (Pg. 9)'!$A$2-C29)/4&gt;1,1-'DEPRECIATION TABLES (Pg. 9)'!$B$20,IF('DEPRECIATION TABLES (Pg. 9)'!$A$2&lt;=C29,0,1-VLOOKUP(C29,'DEPRECIATION TABLES (Pg. 9)'!$A$12:$B$18,2,FALSE))))</f>
        <v/>
      </c>
      <c r="E29" s="88" t="str">
        <f t="shared" si="0"/>
        <v/>
      </c>
      <c r="F29" s="20"/>
    </row>
    <row r="30" spans="1:6" ht="21" customHeight="1" thickBot="1" x14ac:dyDescent="0.3">
      <c r="A30" s="53"/>
      <c r="B30" s="54"/>
      <c r="C30" s="55"/>
      <c r="D30" s="73" t="str">
        <f>IF(OR(B30="",C30=""),"",IF(('DEPRECIATION TABLES (Pg. 9)'!$A$2-C30)/4&gt;1,1-'DEPRECIATION TABLES (Pg. 9)'!$B$20,IF('DEPRECIATION TABLES (Pg. 9)'!$A$2&lt;=C30,0,1-VLOOKUP(C30,'DEPRECIATION TABLES (Pg. 9)'!$A$12:$B$18,2,FALSE))))</f>
        <v/>
      </c>
      <c r="E30" s="88" t="str">
        <f t="shared" si="0"/>
        <v/>
      </c>
      <c r="F30" s="20"/>
    </row>
    <row r="31" spans="1:6" ht="21" customHeight="1" thickBot="1" x14ac:dyDescent="0.3">
      <c r="A31" s="53"/>
      <c r="B31" s="54"/>
      <c r="C31" s="55"/>
      <c r="D31" s="73" t="str">
        <f>IF(OR(B31="",C31=""),"",IF(('DEPRECIATION TABLES (Pg. 9)'!$A$2-C31)/4&gt;1,1-'DEPRECIATION TABLES (Pg. 9)'!$B$20,IF('DEPRECIATION TABLES (Pg. 9)'!$A$2&lt;=C31,0,1-VLOOKUP(C31,'DEPRECIATION TABLES (Pg. 9)'!$A$12:$B$18,2,FALSE))))</f>
        <v/>
      </c>
      <c r="E31" s="88" t="str">
        <f t="shared" si="0"/>
        <v/>
      </c>
      <c r="F31" s="20"/>
    </row>
    <row r="32" spans="1:6" ht="21" customHeight="1" thickBot="1" x14ac:dyDescent="0.3">
      <c r="A32" s="53"/>
      <c r="B32" s="54"/>
      <c r="C32" s="55"/>
      <c r="D32" s="73" t="str">
        <f>IF(OR(B32="",C32=""),"",IF(('DEPRECIATION TABLES (Pg. 9)'!$A$2-C32)/4&gt;1,1-'DEPRECIATION TABLES (Pg. 9)'!$B$20,IF('DEPRECIATION TABLES (Pg. 9)'!$A$2&lt;=C32,0,1-VLOOKUP(C32,'DEPRECIATION TABLES (Pg. 9)'!$A$12:$B$18,2,FALSE))))</f>
        <v/>
      </c>
      <c r="E32" s="88" t="str">
        <f t="shared" si="0"/>
        <v/>
      </c>
      <c r="F32" s="20"/>
    </row>
    <row r="33" spans="1:6" ht="21" customHeight="1" thickBot="1" x14ac:dyDescent="0.3">
      <c r="A33" s="53"/>
      <c r="B33" s="54"/>
      <c r="C33" s="55"/>
      <c r="D33" s="73" t="str">
        <f>IF(OR(B33="",C33=""),"",IF(('DEPRECIATION TABLES (Pg. 9)'!$A$2-C33)/4&gt;1,1-'DEPRECIATION TABLES (Pg. 9)'!$B$20,IF('DEPRECIATION TABLES (Pg. 9)'!$A$2&lt;=C33,0,1-VLOOKUP(C33,'DEPRECIATION TABLES (Pg. 9)'!$A$12:$B$18,2,FALSE))))</f>
        <v/>
      </c>
      <c r="E33" s="88" t="str">
        <f t="shared" si="0"/>
        <v/>
      </c>
      <c r="F33" s="20"/>
    </row>
    <row r="34" spans="1:6" ht="21" customHeight="1" thickBot="1" x14ac:dyDescent="0.3">
      <c r="A34" s="53"/>
      <c r="B34" s="54"/>
      <c r="C34" s="55"/>
      <c r="D34" s="73" t="str">
        <f>IF(OR(B34="",C34=""),"",IF(('DEPRECIATION TABLES (Pg. 9)'!$A$2-C34)/4&gt;1,1-'DEPRECIATION TABLES (Pg. 9)'!$B$20,IF('DEPRECIATION TABLES (Pg. 9)'!$A$2&lt;=C34,0,1-VLOOKUP(C34,'DEPRECIATION TABLES (Pg. 9)'!$A$12:$B$18,2,FALSE))))</f>
        <v/>
      </c>
      <c r="E34" s="88" t="str">
        <f t="shared" si="0"/>
        <v/>
      </c>
      <c r="F34" s="20"/>
    </row>
  </sheetData>
  <sheetProtection selectLockedCells="1"/>
  <mergeCells count="1">
    <mergeCell ref="A1:E1"/>
  </mergeCells>
  <printOptions horizontalCentered="1" verticalCentered="1"/>
  <pageMargins left="0" right="0" top="0.5" bottom="0.5" header="0" footer="0.2"/>
  <pageSetup orientation="portrait" r:id="rId1"/>
  <headerFooter>
    <oddFooter>&amp;C&amp;14Page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34"/>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5.7109375" bestFit="1" customWidth="1"/>
    <col min="2" max="2" width="17.5703125" style="20" customWidth="1"/>
    <col min="3" max="3" width="13.7109375" customWidth="1"/>
    <col min="4" max="4" width="19" bestFit="1" customWidth="1"/>
    <col min="5" max="5" width="22" bestFit="1" customWidth="1"/>
    <col min="6" max="6" width="22" customWidth="1"/>
    <col min="7" max="7" width="24.28515625" bestFit="1" customWidth="1"/>
  </cols>
  <sheetData>
    <row r="1" spans="1:7" ht="36" customHeight="1" thickBot="1" x14ac:dyDescent="0.3">
      <c r="A1" s="90"/>
      <c r="B1" s="46" t="s">
        <v>18</v>
      </c>
      <c r="C1" s="90"/>
      <c r="D1" s="90"/>
      <c r="E1" s="90"/>
    </row>
    <row r="2" spans="1:7" s="19" customFormat="1" ht="34.15" customHeight="1" thickBot="1" x14ac:dyDescent="0.3">
      <c r="A2" s="44" t="s">
        <v>20</v>
      </c>
      <c r="B2" s="44" t="s">
        <v>21</v>
      </c>
      <c r="C2" s="44" t="s">
        <v>22</v>
      </c>
      <c r="D2" s="72" t="s">
        <v>15</v>
      </c>
      <c r="E2" s="72" t="s">
        <v>5</v>
      </c>
      <c r="G2" s="19" t="s">
        <v>14</v>
      </c>
    </row>
    <row r="3" spans="1:7" ht="21" customHeight="1" thickBot="1" x14ac:dyDescent="0.3">
      <c r="A3" s="53"/>
      <c r="B3" s="54"/>
      <c r="C3" s="55"/>
      <c r="D3" s="73" t="str">
        <f>IF(OR(B3="",C3=""),"",IF(('DEPRECIATION TABLES (Pg. 9)'!$A$2-C3)/5&gt;1,1-'DEPRECIATION TABLES (Pg. 9)'!$D$22,IF('DEPRECIATION TABLES (Pg. 9)'!$A$2&lt;=C3,0,1-VLOOKUP(C3,'DEPRECIATION TABLES (Pg. 9)'!$C$12:$D$20,2,FALSE))))</f>
        <v/>
      </c>
      <c r="E3" s="74" t="str">
        <f>IF(D3="","",B3*(1-D3))</f>
        <v/>
      </c>
      <c r="F3" s="20"/>
    </row>
    <row r="4" spans="1:7" ht="21" customHeight="1" thickBot="1" x14ac:dyDescent="0.3">
      <c r="A4" s="53"/>
      <c r="B4" s="54"/>
      <c r="C4" s="55"/>
      <c r="D4" s="73" t="str">
        <f>IF(OR(B4="",C4=""),"",IF(('DEPRECIATION TABLES (Pg. 9)'!$A$2-C4)/5&gt;1,1-'DEPRECIATION TABLES (Pg. 9)'!$D$22,IF('DEPRECIATION TABLES (Pg. 9)'!$A$2&lt;=C4,0,1-VLOOKUP(C4,'DEPRECIATION TABLES (Pg. 9)'!$C$12:$D$20,2,FALSE))))</f>
        <v/>
      </c>
      <c r="E4" s="74" t="str">
        <f t="shared" ref="E4:E34" si="0">IF(D4="","",B4*(1-D4))</f>
        <v/>
      </c>
      <c r="F4" s="20"/>
    </row>
    <row r="5" spans="1:7" ht="21" customHeight="1" thickBot="1" x14ac:dyDescent="0.3">
      <c r="A5" s="53"/>
      <c r="B5" s="54"/>
      <c r="C5" s="55"/>
      <c r="D5" s="73" t="str">
        <f>IF(OR(B5="",C5=""),"",IF(('DEPRECIATION TABLES (Pg. 9)'!$A$2-C5)/5&gt;1,1-'DEPRECIATION TABLES (Pg. 9)'!$D$22,IF('DEPRECIATION TABLES (Pg. 9)'!$A$2&lt;=C5,0,1-VLOOKUP(C5,'DEPRECIATION TABLES (Pg. 9)'!$C$12:$D$20,2,FALSE))))</f>
        <v/>
      </c>
      <c r="E5" s="74" t="str">
        <f t="shared" si="0"/>
        <v/>
      </c>
      <c r="F5" s="20"/>
    </row>
    <row r="6" spans="1:7" ht="21" customHeight="1" thickBot="1" x14ac:dyDescent="0.3">
      <c r="A6" s="53"/>
      <c r="B6" s="54"/>
      <c r="C6" s="55"/>
      <c r="D6" s="73" t="str">
        <f>IF(OR(B6="",C6=""),"",IF(('DEPRECIATION TABLES (Pg. 9)'!$A$2-C6)/5&gt;1,1-'DEPRECIATION TABLES (Pg. 9)'!$D$22,IF('DEPRECIATION TABLES (Pg. 9)'!$A$2&lt;=C6,0,1-VLOOKUP(C6,'DEPRECIATION TABLES (Pg. 9)'!$C$12:$D$20,2,FALSE))))</f>
        <v/>
      </c>
      <c r="E6" s="74" t="str">
        <f t="shared" si="0"/>
        <v/>
      </c>
      <c r="F6" s="20"/>
    </row>
    <row r="7" spans="1:7" ht="21" customHeight="1" thickBot="1" x14ac:dyDescent="0.3">
      <c r="A7" s="53"/>
      <c r="B7" s="54"/>
      <c r="C7" s="55"/>
      <c r="D7" s="73" t="str">
        <f>IF(OR(B7="",C7=""),"",IF(('DEPRECIATION TABLES (Pg. 9)'!$A$2-C7)/5&gt;1,1-'DEPRECIATION TABLES (Pg. 9)'!$D$22,IF('DEPRECIATION TABLES (Pg. 9)'!$A$2&lt;=C7,0,1-VLOOKUP(C7,'DEPRECIATION TABLES (Pg. 9)'!$C$12:$D$20,2,FALSE))))</f>
        <v/>
      </c>
      <c r="E7" s="74" t="str">
        <f t="shared" si="0"/>
        <v/>
      </c>
      <c r="F7" s="20"/>
    </row>
    <row r="8" spans="1:7" ht="21" customHeight="1" thickBot="1" x14ac:dyDescent="0.3">
      <c r="A8" s="53"/>
      <c r="B8" s="54"/>
      <c r="C8" s="55"/>
      <c r="D8" s="73" t="str">
        <f>IF(OR(B8="",C8=""),"",IF(('DEPRECIATION TABLES (Pg. 9)'!$A$2-C8)/5&gt;1,1-'DEPRECIATION TABLES (Pg. 9)'!$D$22,IF('DEPRECIATION TABLES (Pg. 9)'!$A$2&lt;=C8,0,1-VLOOKUP(C8,'DEPRECIATION TABLES (Pg. 9)'!$C$12:$D$20,2,FALSE))))</f>
        <v/>
      </c>
      <c r="E8" s="74" t="str">
        <f t="shared" si="0"/>
        <v/>
      </c>
      <c r="F8" s="20"/>
    </row>
    <row r="9" spans="1:7" ht="21" customHeight="1" thickBot="1" x14ac:dyDescent="0.3">
      <c r="A9" s="53"/>
      <c r="B9" s="54"/>
      <c r="C9" s="55"/>
      <c r="D9" s="73" t="str">
        <f>IF(OR(B9="",C9=""),"",IF(('DEPRECIATION TABLES (Pg. 9)'!$A$2-C9)/5&gt;1,1-'DEPRECIATION TABLES (Pg. 9)'!$D$22,IF('DEPRECIATION TABLES (Pg. 9)'!$A$2&lt;=C9,0,1-VLOOKUP(C9,'DEPRECIATION TABLES (Pg. 9)'!$C$12:$D$20,2,FALSE))))</f>
        <v/>
      </c>
      <c r="E9" s="74" t="str">
        <f t="shared" si="0"/>
        <v/>
      </c>
      <c r="F9" s="20"/>
    </row>
    <row r="10" spans="1:7" ht="21" customHeight="1" thickBot="1" x14ac:dyDescent="0.3">
      <c r="A10" s="53"/>
      <c r="B10" s="54"/>
      <c r="C10" s="55"/>
      <c r="D10" s="73" t="str">
        <f>IF(OR(B10="",C10=""),"",IF(('DEPRECIATION TABLES (Pg. 9)'!$A$2-C10)/5&gt;1,1-'DEPRECIATION TABLES (Pg. 9)'!$D$22,IF('DEPRECIATION TABLES (Pg. 9)'!$A$2&lt;=C10,0,1-VLOOKUP(C10,'DEPRECIATION TABLES (Pg. 9)'!$C$12:$D$20,2,FALSE))))</f>
        <v/>
      </c>
      <c r="E10" s="74" t="str">
        <f t="shared" si="0"/>
        <v/>
      </c>
      <c r="F10" s="20"/>
    </row>
    <row r="11" spans="1:7" ht="21" customHeight="1" thickBot="1" x14ac:dyDescent="0.3">
      <c r="A11" s="53"/>
      <c r="B11" s="54"/>
      <c r="C11" s="55"/>
      <c r="D11" s="73" t="str">
        <f>IF(OR(B11="",C11=""),"",IF(('DEPRECIATION TABLES (Pg. 9)'!$A$2-C11)/5&gt;1,1-'DEPRECIATION TABLES (Pg. 9)'!$D$22,IF('DEPRECIATION TABLES (Pg. 9)'!$A$2&lt;=C11,0,1-VLOOKUP(C11,'DEPRECIATION TABLES (Pg. 9)'!$C$12:$D$20,2,FALSE))))</f>
        <v/>
      </c>
      <c r="E11" s="74" t="str">
        <f t="shared" si="0"/>
        <v/>
      </c>
      <c r="F11" s="20"/>
    </row>
    <row r="12" spans="1:7" ht="21" customHeight="1" thickBot="1" x14ac:dyDescent="0.3">
      <c r="A12" s="53"/>
      <c r="B12" s="54"/>
      <c r="C12" s="55"/>
      <c r="D12" s="73" t="str">
        <f>IF(OR(B12="",C12=""),"",IF(('DEPRECIATION TABLES (Pg. 9)'!$A$2-C12)/5&gt;1,1-'DEPRECIATION TABLES (Pg. 9)'!$D$22,IF('DEPRECIATION TABLES (Pg. 9)'!$A$2&lt;=C12,0,1-VLOOKUP(C12,'DEPRECIATION TABLES (Pg. 9)'!$C$12:$D$20,2,FALSE))))</f>
        <v/>
      </c>
      <c r="E12" s="74" t="str">
        <f t="shared" si="0"/>
        <v/>
      </c>
      <c r="F12" s="20"/>
    </row>
    <row r="13" spans="1:7" ht="21" customHeight="1" thickBot="1" x14ac:dyDescent="0.3">
      <c r="A13" s="53"/>
      <c r="B13" s="54"/>
      <c r="C13" s="55"/>
      <c r="D13" s="73" t="str">
        <f>IF(OR(B13="",C13=""),"",IF(('DEPRECIATION TABLES (Pg. 9)'!$A$2-C13)/5&gt;1,1-'DEPRECIATION TABLES (Pg. 9)'!$D$22,IF('DEPRECIATION TABLES (Pg. 9)'!$A$2&lt;=C13,0,1-VLOOKUP(C13,'DEPRECIATION TABLES (Pg. 9)'!$C$12:$D$20,2,FALSE))))</f>
        <v/>
      </c>
      <c r="E13" s="74" t="str">
        <f t="shared" si="0"/>
        <v/>
      </c>
      <c r="F13" s="20"/>
    </row>
    <row r="14" spans="1:7" ht="21" customHeight="1" thickBot="1" x14ac:dyDescent="0.3">
      <c r="A14" s="53"/>
      <c r="B14" s="54"/>
      <c r="C14" s="55"/>
      <c r="D14" s="73" t="str">
        <f>IF(OR(B14="",C14=""),"",IF(('DEPRECIATION TABLES (Pg. 9)'!$A$2-C14)/5&gt;1,1-'DEPRECIATION TABLES (Pg. 9)'!$D$22,IF('DEPRECIATION TABLES (Pg. 9)'!$A$2&lt;=C14,0,1-VLOOKUP(C14,'DEPRECIATION TABLES (Pg. 9)'!$C$12:$D$20,2,FALSE))))</f>
        <v/>
      </c>
      <c r="E14" s="74" t="str">
        <f t="shared" si="0"/>
        <v/>
      </c>
      <c r="F14" s="20"/>
    </row>
    <row r="15" spans="1:7" ht="21" customHeight="1" thickBot="1" x14ac:dyDescent="0.3">
      <c r="A15" s="53"/>
      <c r="B15" s="54"/>
      <c r="C15" s="55"/>
      <c r="D15" s="73" t="str">
        <f>IF(OR(B15="",C15=""),"",IF(('DEPRECIATION TABLES (Pg. 9)'!$A$2-C15)/5&gt;1,1-'DEPRECIATION TABLES (Pg. 9)'!$D$22,IF('DEPRECIATION TABLES (Pg. 9)'!$A$2&lt;=C15,0,1-VLOOKUP(C15,'DEPRECIATION TABLES (Pg. 9)'!$C$12:$D$20,2,FALSE))))</f>
        <v/>
      </c>
      <c r="E15" s="74" t="str">
        <f t="shared" si="0"/>
        <v/>
      </c>
      <c r="F15" s="20"/>
    </row>
    <row r="16" spans="1:7" ht="21" customHeight="1" thickBot="1" x14ac:dyDescent="0.3">
      <c r="A16" s="53"/>
      <c r="B16" s="54"/>
      <c r="C16" s="55"/>
      <c r="D16" s="73" t="str">
        <f>IF(OR(B16="",C16=""),"",IF(('DEPRECIATION TABLES (Pg. 9)'!$A$2-C16)/5&gt;1,1-'DEPRECIATION TABLES (Pg. 9)'!$D$22,IF('DEPRECIATION TABLES (Pg. 9)'!$A$2&lt;=C16,0,1-VLOOKUP(C16,'DEPRECIATION TABLES (Pg. 9)'!$C$12:$D$20,2,FALSE))))</f>
        <v/>
      </c>
      <c r="E16" s="74" t="str">
        <f t="shared" si="0"/>
        <v/>
      </c>
      <c r="F16" s="20"/>
    </row>
    <row r="17" spans="1:6" ht="21" customHeight="1" thickBot="1" x14ac:dyDescent="0.3">
      <c r="A17" s="53"/>
      <c r="B17" s="54"/>
      <c r="C17" s="55"/>
      <c r="D17" s="73" t="str">
        <f>IF(OR(B17="",C17=""),"",IF(('DEPRECIATION TABLES (Pg. 9)'!$A$2-C17)/5&gt;1,1-'DEPRECIATION TABLES (Pg. 9)'!$D$22,IF('DEPRECIATION TABLES (Pg. 9)'!$A$2&lt;=C17,0,1-VLOOKUP(C17,'DEPRECIATION TABLES (Pg. 9)'!$C$12:$D$20,2,FALSE))))</f>
        <v/>
      </c>
      <c r="E17" s="74" t="str">
        <f t="shared" si="0"/>
        <v/>
      </c>
      <c r="F17" s="20"/>
    </row>
    <row r="18" spans="1:6" ht="21" customHeight="1" thickBot="1" x14ac:dyDescent="0.3">
      <c r="A18" s="53"/>
      <c r="B18" s="54"/>
      <c r="C18" s="55"/>
      <c r="D18" s="73" t="str">
        <f>IF(OR(B18="",C18=""),"",IF(('DEPRECIATION TABLES (Pg. 9)'!$A$2-C18)/5&gt;1,1-'DEPRECIATION TABLES (Pg. 9)'!$D$22,IF('DEPRECIATION TABLES (Pg. 9)'!$A$2&lt;=C18,0,1-VLOOKUP(C18,'DEPRECIATION TABLES (Pg. 9)'!$C$12:$D$20,2,FALSE))))</f>
        <v/>
      </c>
      <c r="E18" s="74" t="str">
        <f t="shared" si="0"/>
        <v/>
      </c>
      <c r="F18" s="20"/>
    </row>
    <row r="19" spans="1:6" ht="21" customHeight="1" thickBot="1" x14ac:dyDescent="0.3">
      <c r="A19" s="53"/>
      <c r="B19" s="54"/>
      <c r="C19" s="55"/>
      <c r="D19" s="73" t="str">
        <f>IF(OR(B19="",C19=""),"",IF(('DEPRECIATION TABLES (Pg. 9)'!$A$2-C19)/5&gt;1,1-'DEPRECIATION TABLES (Pg. 9)'!$D$22,IF('DEPRECIATION TABLES (Pg. 9)'!$A$2&lt;=C19,0,1-VLOOKUP(C19,'DEPRECIATION TABLES (Pg. 9)'!$C$12:$D$20,2,FALSE))))</f>
        <v/>
      </c>
      <c r="E19" s="74" t="str">
        <f t="shared" si="0"/>
        <v/>
      </c>
      <c r="F19" s="20"/>
    </row>
    <row r="20" spans="1:6" ht="21" customHeight="1" thickBot="1" x14ac:dyDescent="0.3">
      <c r="A20" s="53"/>
      <c r="B20" s="54"/>
      <c r="C20" s="55"/>
      <c r="D20" s="73" t="str">
        <f>IF(OR(B20="",C20=""),"",IF(('DEPRECIATION TABLES (Pg. 9)'!$A$2-C20)/5&gt;1,1-'DEPRECIATION TABLES (Pg. 9)'!$D$22,IF('DEPRECIATION TABLES (Pg. 9)'!$A$2&lt;=C20,0,1-VLOOKUP(C20,'DEPRECIATION TABLES (Pg. 9)'!$C$12:$D$20,2,FALSE))))</f>
        <v/>
      </c>
      <c r="E20" s="74" t="str">
        <f t="shared" si="0"/>
        <v/>
      </c>
      <c r="F20" s="20"/>
    </row>
    <row r="21" spans="1:6" ht="21" customHeight="1" thickBot="1" x14ac:dyDescent="0.3">
      <c r="A21" s="53"/>
      <c r="B21" s="54"/>
      <c r="C21" s="55"/>
      <c r="D21" s="73" t="str">
        <f>IF(OR(B21="",C21=""),"",IF(('DEPRECIATION TABLES (Pg. 9)'!$A$2-C21)/5&gt;1,1-'DEPRECIATION TABLES (Pg. 9)'!$D$22,IF('DEPRECIATION TABLES (Pg. 9)'!$A$2&lt;=C21,0,1-VLOOKUP(C21,'DEPRECIATION TABLES (Pg. 9)'!$C$12:$D$20,2,FALSE))))</f>
        <v/>
      </c>
      <c r="E21" s="74" t="str">
        <f t="shared" si="0"/>
        <v/>
      </c>
      <c r="F21" s="20"/>
    </row>
    <row r="22" spans="1:6" ht="21" customHeight="1" thickBot="1" x14ac:dyDescent="0.3">
      <c r="A22" s="53"/>
      <c r="B22" s="54"/>
      <c r="C22" s="55"/>
      <c r="D22" s="73" t="str">
        <f>IF(OR(B22="",C22=""),"",IF(('DEPRECIATION TABLES (Pg. 9)'!$A$2-C22)/5&gt;1,1-'DEPRECIATION TABLES (Pg. 9)'!$D$22,IF('DEPRECIATION TABLES (Pg. 9)'!$A$2&lt;=C22,0,1-VLOOKUP(C22,'DEPRECIATION TABLES (Pg. 9)'!$C$12:$D$20,2,FALSE))))</f>
        <v/>
      </c>
      <c r="E22" s="74" t="str">
        <f t="shared" si="0"/>
        <v/>
      </c>
      <c r="F22" s="20"/>
    </row>
    <row r="23" spans="1:6" ht="21" customHeight="1" thickBot="1" x14ac:dyDescent="0.3">
      <c r="A23" s="53"/>
      <c r="B23" s="54"/>
      <c r="C23" s="55"/>
      <c r="D23" s="73" t="str">
        <f>IF(OR(B23="",C23=""),"",IF(('DEPRECIATION TABLES (Pg. 9)'!$A$2-C23)/5&gt;1,1-'DEPRECIATION TABLES (Pg. 9)'!$D$22,IF('DEPRECIATION TABLES (Pg. 9)'!$A$2&lt;=C23,0,1-VLOOKUP(C23,'DEPRECIATION TABLES (Pg. 9)'!$C$12:$D$20,2,FALSE))))</f>
        <v/>
      </c>
      <c r="E23" s="74" t="str">
        <f t="shared" si="0"/>
        <v/>
      </c>
      <c r="F23" s="20"/>
    </row>
    <row r="24" spans="1:6" ht="21" customHeight="1" thickBot="1" x14ac:dyDescent="0.3">
      <c r="A24" s="53"/>
      <c r="B24" s="54"/>
      <c r="C24" s="55"/>
      <c r="D24" s="73" t="str">
        <f>IF(OR(B24="",C24=""),"",IF(('DEPRECIATION TABLES (Pg. 9)'!$A$2-C24)/5&gt;1,1-'DEPRECIATION TABLES (Pg. 9)'!$D$22,IF('DEPRECIATION TABLES (Pg. 9)'!$A$2&lt;=C24,0,1-VLOOKUP(C24,'DEPRECIATION TABLES (Pg. 9)'!$C$12:$D$20,2,FALSE))))</f>
        <v/>
      </c>
      <c r="E24" s="74" t="str">
        <f t="shared" si="0"/>
        <v/>
      </c>
      <c r="F24" s="20"/>
    </row>
    <row r="25" spans="1:6" ht="21" customHeight="1" thickBot="1" x14ac:dyDescent="0.3">
      <c r="A25" s="53"/>
      <c r="B25" s="54"/>
      <c r="C25" s="55"/>
      <c r="D25" s="73" t="str">
        <f>IF(OR(B25="",C25=""),"",IF(('DEPRECIATION TABLES (Pg. 9)'!$A$2-C25)/5&gt;1,1-'DEPRECIATION TABLES (Pg. 9)'!$D$22,IF('DEPRECIATION TABLES (Pg. 9)'!$A$2&lt;=C25,0,1-VLOOKUP(C25,'DEPRECIATION TABLES (Pg. 9)'!$C$12:$D$20,2,FALSE))))</f>
        <v/>
      </c>
      <c r="E25" s="74" t="str">
        <f t="shared" si="0"/>
        <v/>
      </c>
      <c r="F25" s="20"/>
    </row>
    <row r="26" spans="1:6" ht="21" customHeight="1" thickBot="1" x14ac:dyDescent="0.3">
      <c r="A26" s="53"/>
      <c r="B26" s="54"/>
      <c r="C26" s="55"/>
      <c r="D26" s="73" t="str">
        <f>IF(OR(B26="",C26=""),"",IF(('DEPRECIATION TABLES (Pg. 9)'!$A$2-C26)/5&gt;1,1-'DEPRECIATION TABLES (Pg. 9)'!$D$22,IF('DEPRECIATION TABLES (Pg. 9)'!$A$2&lt;=C26,0,1-VLOOKUP(C26,'DEPRECIATION TABLES (Pg. 9)'!$C$12:$D$20,2,FALSE))))</f>
        <v/>
      </c>
      <c r="E26" s="74" t="str">
        <f t="shared" si="0"/>
        <v/>
      </c>
      <c r="F26" s="20"/>
    </row>
    <row r="27" spans="1:6" ht="21" customHeight="1" thickBot="1" x14ac:dyDescent="0.3">
      <c r="A27" s="53"/>
      <c r="B27" s="54"/>
      <c r="C27" s="55"/>
      <c r="D27" s="73" t="str">
        <f>IF(OR(B27="",C27=""),"",IF(('DEPRECIATION TABLES (Pg. 9)'!$A$2-C27)/5&gt;1,1-'DEPRECIATION TABLES (Pg. 9)'!$D$22,IF('DEPRECIATION TABLES (Pg. 9)'!$A$2&lt;=C27,0,1-VLOOKUP(C27,'DEPRECIATION TABLES (Pg. 9)'!$C$12:$D$20,2,FALSE))))</f>
        <v/>
      </c>
      <c r="E27" s="74" t="str">
        <f t="shared" si="0"/>
        <v/>
      </c>
      <c r="F27" s="20"/>
    </row>
    <row r="28" spans="1:6" ht="21" customHeight="1" thickBot="1" x14ac:dyDescent="0.3">
      <c r="A28" s="53"/>
      <c r="B28" s="54"/>
      <c r="C28" s="55"/>
      <c r="D28" s="73" t="str">
        <f>IF(OR(B28="",C28=""),"",IF(('DEPRECIATION TABLES (Pg. 9)'!$A$2-C28)/5&gt;1,1-'DEPRECIATION TABLES (Pg. 9)'!$D$22,IF('DEPRECIATION TABLES (Pg. 9)'!$A$2&lt;=C28,0,1-VLOOKUP(C28,'DEPRECIATION TABLES (Pg. 9)'!$C$12:$D$20,2,FALSE))))</f>
        <v/>
      </c>
      <c r="E28" s="74" t="str">
        <f t="shared" si="0"/>
        <v/>
      </c>
      <c r="F28" s="20"/>
    </row>
    <row r="29" spans="1:6" ht="21" customHeight="1" thickBot="1" x14ac:dyDescent="0.3">
      <c r="A29" s="53"/>
      <c r="B29" s="54"/>
      <c r="C29" s="55"/>
      <c r="D29" s="73" t="str">
        <f>IF(OR(B29="",C29=""),"",IF(('DEPRECIATION TABLES (Pg. 9)'!$A$2-C29)/5&gt;1,1-'DEPRECIATION TABLES (Pg. 9)'!$D$22,IF('DEPRECIATION TABLES (Pg. 9)'!$A$2&lt;=C29,0,1-VLOOKUP(C29,'DEPRECIATION TABLES (Pg. 9)'!$C$12:$D$20,2,FALSE))))</f>
        <v/>
      </c>
      <c r="E29" s="74" t="str">
        <f t="shared" si="0"/>
        <v/>
      </c>
      <c r="F29" s="20"/>
    </row>
    <row r="30" spans="1:6" ht="21" customHeight="1" thickBot="1" x14ac:dyDescent="0.3">
      <c r="A30" s="53"/>
      <c r="B30" s="54"/>
      <c r="C30" s="55"/>
      <c r="D30" s="73" t="str">
        <f>IF(OR(B30="",C30=""),"",IF(('DEPRECIATION TABLES (Pg. 9)'!$A$2-C30)/5&gt;1,1-'DEPRECIATION TABLES (Pg. 9)'!$D$22,IF('DEPRECIATION TABLES (Pg. 9)'!$A$2&lt;=C30,0,1-VLOOKUP(C30,'DEPRECIATION TABLES (Pg. 9)'!$C$12:$D$20,2,FALSE))))</f>
        <v/>
      </c>
      <c r="E30" s="74" t="str">
        <f t="shared" si="0"/>
        <v/>
      </c>
      <c r="F30" s="20"/>
    </row>
    <row r="31" spans="1:6" ht="21" customHeight="1" thickBot="1" x14ac:dyDescent="0.3">
      <c r="A31" s="53"/>
      <c r="B31" s="54"/>
      <c r="C31" s="55"/>
      <c r="D31" s="73" t="str">
        <f>IF(OR(B31="",C31=""),"",IF(('DEPRECIATION TABLES (Pg. 9)'!$A$2-C31)/5&gt;1,1-'DEPRECIATION TABLES (Pg. 9)'!$D$22,IF('DEPRECIATION TABLES (Pg. 9)'!$A$2&lt;=C31,0,1-VLOOKUP(C31,'DEPRECIATION TABLES (Pg. 9)'!$C$12:$D$20,2,FALSE))))</f>
        <v/>
      </c>
      <c r="E31" s="74" t="str">
        <f t="shared" si="0"/>
        <v/>
      </c>
      <c r="F31" s="20"/>
    </row>
    <row r="32" spans="1:6" ht="21" customHeight="1" thickBot="1" x14ac:dyDescent="0.3">
      <c r="A32" s="53"/>
      <c r="B32" s="54"/>
      <c r="C32" s="55"/>
      <c r="D32" s="73" t="str">
        <f>IF(OR(B32="",C32=""),"",IF(('DEPRECIATION TABLES (Pg. 9)'!$A$2-C32)/5&gt;1,1-'DEPRECIATION TABLES (Pg. 9)'!$D$22,IF('DEPRECIATION TABLES (Pg. 9)'!$A$2&lt;=C32,0,1-VLOOKUP(C32,'DEPRECIATION TABLES (Pg. 9)'!$C$12:$D$20,2,FALSE))))</f>
        <v/>
      </c>
      <c r="E32" s="74" t="str">
        <f t="shared" si="0"/>
        <v/>
      </c>
      <c r="F32" s="20"/>
    </row>
    <row r="33" spans="1:6" ht="21" customHeight="1" thickBot="1" x14ac:dyDescent="0.3">
      <c r="A33" s="53"/>
      <c r="B33" s="54"/>
      <c r="C33" s="55"/>
      <c r="D33" s="73" t="str">
        <f>IF(OR(B33="",C33=""),"",IF(('DEPRECIATION TABLES (Pg. 9)'!$A$2-C33)/5&gt;1,1-'DEPRECIATION TABLES (Pg. 9)'!$D$22,IF('DEPRECIATION TABLES (Pg. 9)'!$A$2&lt;=C33,0,1-VLOOKUP(C33,'DEPRECIATION TABLES (Pg. 9)'!$C$12:$D$20,2,FALSE))))</f>
        <v/>
      </c>
      <c r="E33" s="74" t="str">
        <f t="shared" si="0"/>
        <v/>
      </c>
      <c r="F33" s="20"/>
    </row>
    <row r="34" spans="1:6" ht="21" customHeight="1" thickBot="1" x14ac:dyDescent="0.3">
      <c r="A34" s="53"/>
      <c r="B34" s="54"/>
      <c r="C34" s="55"/>
      <c r="D34" s="73" t="str">
        <f>IF(OR(B34="",C34=""),"",IF(('DEPRECIATION TABLES (Pg. 9)'!$A$2-C34)/5&gt;1,1-'DEPRECIATION TABLES (Pg. 9)'!$D$22,IF('DEPRECIATION TABLES (Pg. 9)'!$A$2&lt;=C34,0,1-VLOOKUP(C34,'DEPRECIATION TABLES (Pg. 9)'!$C$12:$D$20,2,FALSE))))</f>
        <v/>
      </c>
      <c r="E34" s="74" t="str">
        <f t="shared" si="0"/>
        <v/>
      </c>
      <c r="F34" s="20"/>
    </row>
  </sheetData>
  <sheetProtection selectLockedCells="1"/>
  <printOptions horizontalCentered="1" verticalCentered="1"/>
  <pageMargins left="0.25" right="0.25" top="0.5" bottom="0.5" header="0" footer="0.2"/>
  <pageSetup orientation="portrait" r:id="rId1"/>
  <headerFooter>
    <oddFooter>&amp;C&amp;14Page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34"/>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5.7109375" bestFit="1" customWidth="1"/>
    <col min="2" max="2" width="17.5703125" style="20" customWidth="1"/>
    <col min="3" max="3" width="13.7109375" customWidth="1"/>
    <col min="4" max="4" width="19" style="1" customWidth="1"/>
    <col min="5" max="6" width="22" customWidth="1"/>
    <col min="7" max="7" width="24.28515625" bestFit="1" customWidth="1"/>
  </cols>
  <sheetData>
    <row r="1" spans="1:10" ht="36" customHeight="1" thickBot="1" x14ac:dyDescent="0.3">
      <c r="A1" s="195" t="s">
        <v>55</v>
      </c>
      <c r="B1" s="195"/>
      <c r="C1" s="195"/>
      <c r="D1" s="195"/>
      <c r="E1" s="195"/>
      <c r="J1" s="69" t="s">
        <v>36</v>
      </c>
    </row>
    <row r="2" spans="1:10" s="19" customFormat="1" ht="34.15" customHeight="1" thickBot="1" x14ac:dyDescent="0.3">
      <c r="A2" s="44" t="s">
        <v>20</v>
      </c>
      <c r="B2" s="44" t="s">
        <v>47</v>
      </c>
      <c r="C2" s="44" t="s">
        <v>48</v>
      </c>
      <c r="D2" s="72" t="s">
        <v>15</v>
      </c>
      <c r="E2" s="72" t="s">
        <v>5</v>
      </c>
      <c r="G2" s="19" t="s">
        <v>14</v>
      </c>
      <c r="J2" s="69" t="s">
        <v>37</v>
      </c>
    </row>
    <row r="3" spans="1:10" ht="21" customHeight="1" thickBot="1" x14ac:dyDescent="0.3">
      <c r="A3" s="53"/>
      <c r="B3" s="56"/>
      <c r="C3" s="57"/>
      <c r="D3" s="73" t="str">
        <f>IF(OR(B3="",C3=""),"",IF(('DEPRECIATION TABLES (Pg. 9)'!$A$2-C3)/10&gt;1,1-'DEPRECIATION TABLES (Pg. 9)'!$F$32,IF('DEPRECIATION TABLES (Pg. 9)'!$A$2&lt;=C3,0,1-VLOOKUP(C3,'DEPRECIATION TABLES (Pg. 9)'!$E$12:$F$30,2,FALSE))))</f>
        <v/>
      </c>
      <c r="E3" s="75" t="str">
        <f>IF(D3="","",B3*(1-D3))</f>
        <v/>
      </c>
      <c r="F3" s="20"/>
      <c r="G3" s="70"/>
    </row>
    <row r="4" spans="1:10" ht="21" customHeight="1" thickBot="1" x14ac:dyDescent="0.3">
      <c r="A4" s="53"/>
      <c r="B4" s="56"/>
      <c r="C4" s="57"/>
      <c r="D4" s="73" t="str">
        <f>IF(OR(B4="",C4=""),"",IF(('DEPRECIATION TABLES (Pg. 9)'!$A$2-C4)/10&gt;1,1-'DEPRECIATION TABLES (Pg. 9)'!$F$32,IF('DEPRECIATION TABLES (Pg. 9)'!$A$2&lt;=C4,0,1-VLOOKUP(C4,'DEPRECIATION TABLES (Pg. 9)'!$E$12:$F$30,2,FALSE))))</f>
        <v/>
      </c>
      <c r="E4" s="75" t="str">
        <f t="shared" ref="E4:E34" si="0">IF(D4="","",B4*(1-D4))</f>
        <v/>
      </c>
      <c r="F4" s="20"/>
    </row>
    <row r="5" spans="1:10" ht="21" customHeight="1" thickBot="1" x14ac:dyDescent="0.3">
      <c r="A5" s="53"/>
      <c r="B5" s="56"/>
      <c r="C5" s="57"/>
      <c r="D5" s="73" t="str">
        <f>IF(OR(B5="",C5=""),"",IF(('DEPRECIATION TABLES (Pg. 9)'!$A$2-C5)/10&gt;1,1-'DEPRECIATION TABLES (Pg. 9)'!$F$32,IF('DEPRECIATION TABLES (Pg. 9)'!$A$2&lt;=C5,0,1-VLOOKUP(C5,'DEPRECIATION TABLES (Pg. 9)'!$E$12:$F$30,2,FALSE))))</f>
        <v/>
      </c>
      <c r="E5" s="75" t="str">
        <f t="shared" si="0"/>
        <v/>
      </c>
      <c r="F5" s="20"/>
    </row>
    <row r="6" spans="1:10" ht="21" customHeight="1" thickBot="1" x14ac:dyDescent="0.3">
      <c r="A6" s="53"/>
      <c r="B6" s="56"/>
      <c r="C6" s="57"/>
      <c r="D6" s="73" t="str">
        <f>IF(OR(B6="",C6=""),"",IF(('DEPRECIATION TABLES (Pg. 9)'!$A$2-C6)/10&gt;1,1-'DEPRECIATION TABLES (Pg. 9)'!$F$32,IF('DEPRECIATION TABLES (Pg. 9)'!$A$2&lt;=C6,0,1-VLOOKUP(C6,'DEPRECIATION TABLES (Pg. 9)'!$E$12:$F$30,2,FALSE))))</f>
        <v/>
      </c>
      <c r="E6" s="75" t="str">
        <f t="shared" si="0"/>
        <v/>
      </c>
      <c r="F6" s="20"/>
      <c r="G6" s="70"/>
    </row>
    <row r="7" spans="1:10" ht="21" customHeight="1" thickBot="1" x14ac:dyDescent="0.3">
      <c r="A7" s="53"/>
      <c r="B7" s="56"/>
      <c r="C7" s="57"/>
      <c r="D7" s="73" t="str">
        <f>IF(OR(B7="",C7=""),"",IF(('DEPRECIATION TABLES (Pg. 9)'!$A$2-C7)/10&gt;1,1-'DEPRECIATION TABLES (Pg. 9)'!$F$32,IF('DEPRECIATION TABLES (Pg. 9)'!$A$2&lt;=C7,0,1-VLOOKUP(C7,'DEPRECIATION TABLES (Pg. 9)'!$E$12:$F$30,2,FALSE))))</f>
        <v/>
      </c>
      <c r="E7" s="75" t="str">
        <f t="shared" si="0"/>
        <v/>
      </c>
      <c r="F7" s="20"/>
    </row>
    <row r="8" spans="1:10" ht="21" customHeight="1" thickBot="1" x14ac:dyDescent="0.3">
      <c r="A8" s="53"/>
      <c r="B8" s="56"/>
      <c r="C8" s="57"/>
      <c r="D8" s="73" t="str">
        <f>IF(OR(B8="",C8=""),"",IF(('DEPRECIATION TABLES (Pg. 9)'!$A$2-C8)/10&gt;1,1-'DEPRECIATION TABLES (Pg. 9)'!$F$32,IF('DEPRECIATION TABLES (Pg. 9)'!$A$2&lt;=C8,0,1-VLOOKUP(C8,'DEPRECIATION TABLES (Pg. 9)'!$E$12:$F$30,2,FALSE))))</f>
        <v/>
      </c>
      <c r="E8" s="75" t="str">
        <f t="shared" si="0"/>
        <v/>
      </c>
      <c r="F8" s="20"/>
    </row>
    <row r="9" spans="1:10" ht="21" customHeight="1" thickBot="1" x14ac:dyDescent="0.3">
      <c r="A9" s="53"/>
      <c r="B9" s="56"/>
      <c r="C9" s="57"/>
      <c r="D9" s="73" t="str">
        <f>IF(OR(B9="",C9=""),"",IF(('DEPRECIATION TABLES (Pg. 9)'!$A$2-C9)/10&gt;1,1-'DEPRECIATION TABLES (Pg. 9)'!$F$32,IF('DEPRECIATION TABLES (Pg. 9)'!$A$2&lt;=C9,0,1-VLOOKUP(C9,'DEPRECIATION TABLES (Pg. 9)'!$E$12:$F$30,2,FALSE))))</f>
        <v/>
      </c>
      <c r="E9" s="75" t="str">
        <f t="shared" si="0"/>
        <v/>
      </c>
      <c r="F9" s="20"/>
      <c r="G9" s="70"/>
    </row>
    <row r="10" spans="1:10" ht="21" customHeight="1" thickBot="1" x14ac:dyDescent="0.3">
      <c r="A10" s="53"/>
      <c r="B10" s="56"/>
      <c r="C10" s="57"/>
      <c r="D10" s="73" t="str">
        <f>IF(OR(B10="",C10=""),"",IF(('DEPRECIATION TABLES (Pg. 9)'!$A$2-C10)/10&gt;1,1-'DEPRECIATION TABLES (Pg. 9)'!$F$32,IF('DEPRECIATION TABLES (Pg. 9)'!$A$2&lt;=C10,0,1-VLOOKUP(C10,'DEPRECIATION TABLES (Pg. 9)'!$E$12:$F$30,2,FALSE))))</f>
        <v/>
      </c>
      <c r="E10" s="75" t="str">
        <f t="shared" si="0"/>
        <v/>
      </c>
      <c r="F10" s="20"/>
    </row>
    <row r="11" spans="1:10" ht="21" customHeight="1" thickBot="1" x14ac:dyDescent="0.3">
      <c r="A11" s="53"/>
      <c r="B11" s="56"/>
      <c r="C11" s="57"/>
      <c r="D11" s="73" t="str">
        <f>IF(OR(B11="",C11=""),"",IF(('DEPRECIATION TABLES (Pg. 9)'!$A$2-C11)/10&gt;1,1-'DEPRECIATION TABLES (Pg. 9)'!$F$32,IF('DEPRECIATION TABLES (Pg. 9)'!$A$2&lt;=C11,0,1-VLOOKUP(C11,'DEPRECIATION TABLES (Pg. 9)'!$E$12:$F$30,2,FALSE))))</f>
        <v/>
      </c>
      <c r="E11" s="75" t="str">
        <f t="shared" si="0"/>
        <v/>
      </c>
      <c r="F11" s="20"/>
    </row>
    <row r="12" spans="1:10" ht="21" customHeight="1" thickBot="1" x14ac:dyDescent="0.3">
      <c r="A12" s="53"/>
      <c r="B12" s="56"/>
      <c r="C12" s="57"/>
      <c r="D12" s="73" t="str">
        <f>IF(OR(B12="",C12=""),"",IF(('DEPRECIATION TABLES (Pg. 9)'!$A$2-C12)/10&gt;1,1-'DEPRECIATION TABLES (Pg. 9)'!$F$32,IF('DEPRECIATION TABLES (Pg. 9)'!$A$2&lt;=C12,0,1-VLOOKUP(C12,'DEPRECIATION TABLES (Pg. 9)'!$E$12:$F$30,2,FALSE))))</f>
        <v/>
      </c>
      <c r="E12" s="75" t="str">
        <f t="shared" si="0"/>
        <v/>
      </c>
      <c r="F12" s="20"/>
      <c r="G12" s="70"/>
    </row>
    <row r="13" spans="1:10" ht="21" customHeight="1" thickBot="1" x14ac:dyDescent="0.3">
      <c r="A13" s="53"/>
      <c r="B13" s="56"/>
      <c r="C13" s="57"/>
      <c r="D13" s="73" t="str">
        <f>IF(OR(B13="",C13=""),"",IF(('DEPRECIATION TABLES (Pg. 9)'!$A$2-C13)/10&gt;1,1-'DEPRECIATION TABLES (Pg. 9)'!$F$32,IF('DEPRECIATION TABLES (Pg. 9)'!$A$2&lt;=C13,0,1-VLOOKUP(C13,'DEPRECIATION TABLES (Pg. 9)'!$E$12:$F$30,2,FALSE))))</f>
        <v/>
      </c>
      <c r="E13" s="75" t="str">
        <f t="shared" si="0"/>
        <v/>
      </c>
      <c r="F13" s="20"/>
      <c r="G13" s="90"/>
    </row>
    <row r="14" spans="1:10" ht="21" customHeight="1" thickBot="1" x14ac:dyDescent="0.3">
      <c r="A14" s="53"/>
      <c r="B14" s="56"/>
      <c r="C14" s="57"/>
      <c r="D14" s="73" t="str">
        <f>IF(OR(B14="",C14=""),"",IF(('DEPRECIATION TABLES (Pg. 9)'!$A$2-C14)/10&gt;1,1-'DEPRECIATION TABLES (Pg. 9)'!$F$32,IF('DEPRECIATION TABLES (Pg. 9)'!$A$2&lt;=C14,0,1-VLOOKUP(C14,'DEPRECIATION TABLES (Pg. 9)'!$E$12:$F$30,2,FALSE))))</f>
        <v/>
      </c>
      <c r="E14" s="75" t="str">
        <f t="shared" si="0"/>
        <v/>
      </c>
      <c r="F14" s="20"/>
    </row>
    <row r="15" spans="1:10" ht="21" customHeight="1" thickBot="1" x14ac:dyDescent="0.3">
      <c r="A15" s="53"/>
      <c r="B15" s="56"/>
      <c r="C15" s="57"/>
      <c r="D15" s="73" t="str">
        <f>IF(OR(B15="",C15=""),"",IF(('DEPRECIATION TABLES (Pg. 9)'!$A$2-C15)/10&gt;1,1-'DEPRECIATION TABLES (Pg. 9)'!$F$32,IF('DEPRECIATION TABLES (Pg. 9)'!$A$2&lt;=C15,0,1-VLOOKUP(C15,'DEPRECIATION TABLES (Pg. 9)'!$E$12:$F$30,2,FALSE))))</f>
        <v/>
      </c>
      <c r="E15" s="75" t="str">
        <f t="shared" si="0"/>
        <v/>
      </c>
      <c r="F15" s="20"/>
      <c r="G15" s="70"/>
    </row>
    <row r="16" spans="1:10" ht="21" customHeight="1" thickBot="1" x14ac:dyDescent="0.3">
      <c r="A16" s="53"/>
      <c r="B16" s="56"/>
      <c r="C16" s="57"/>
      <c r="D16" s="73" t="str">
        <f>IF(OR(B16="",C16=""),"",IF(('DEPRECIATION TABLES (Pg. 9)'!$A$2-C16)/10&gt;1,1-'DEPRECIATION TABLES (Pg. 9)'!$F$32,IF('DEPRECIATION TABLES (Pg. 9)'!$A$2&lt;=C16,0,1-VLOOKUP(C16,'DEPRECIATION TABLES (Pg. 9)'!$E$12:$F$30,2,FALSE))))</f>
        <v/>
      </c>
      <c r="E16" s="75" t="str">
        <f t="shared" si="0"/>
        <v/>
      </c>
      <c r="F16" s="20"/>
    </row>
    <row r="17" spans="1:7" ht="21" customHeight="1" thickBot="1" x14ac:dyDescent="0.3">
      <c r="A17" s="53"/>
      <c r="B17" s="56"/>
      <c r="C17" s="57"/>
      <c r="D17" s="73" t="str">
        <f>IF(OR(B17="",C17=""),"",IF(('DEPRECIATION TABLES (Pg. 9)'!$A$2-C17)/10&gt;1,1-'DEPRECIATION TABLES (Pg. 9)'!$F$32,IF('DEPRECIATION TABLES (Pg. 9)'!$A$2&lt;=C17,0,1-VLOOKUP(C17,'DEPRECIATION TABLES (Pg. 9)'!$E$12:$F$30,2,FALSE))))</f>
        <v/>
      </c>
      <c r="E17" s="75" t="str">
        <f t="shared" si="0"/>
        <v/>
      </c>
      <c r="F17" s="20"/>
    </row>
    <row r="18" spans="1:7" ht="21" customHeight="1" thickBot="1" x14ac:dyDescent="0.3">
      <c r="A18" s="53"/>
      <c r="B18" s="56"/>
      <c r="C18" s="57"/>
      <c r="D18" s="73" t="str">
        <f>IF(OR(B18="",C18=""),"",IF(('DEPRECIATION TABLES (Pg. 9)'!$A$2-C18)/10&gt;1,1-'DEPRECIATION TABLES (Pg. 9)'!$F$32,IF('DEPRECIATION TABLES (Pg. 9)'!$A$2&lt;=C18,0,1-VLOOKUP(C18,'DEPRECIATION TABLES (Pg. 9)'!$E$12:$F$30,2,FALSE))))</f>
        <v/>
      </c>
      <c r="E18" s="75" t="str">
        <f t="shared" si="0"/>
        <v/>
      </c>
      <c r="F18" s="20"/>
      <c r="G18" s="70"/>
    </row>
    <row r="19" spans="1:7" ht="21" customHeight="1" thickBot="1" x14ac:dyDescent="0.3">
      <c r="A19" s="53"/>
      <c r="B19" s="56"/>
      <c r="C19" s="57"/>
      <c r="D19" s="73" t="str">
        <f>IF(OR(B19="",C19=""),"",IF(('DEPRECIATION TABLES (Pg. 9)'!$A$2-C19)/10&gt;1,1-'DEPRECIATION TABLES (Pg. 9)'!$F$32,IF('DEPRECIATION TABLES (Pg. 9)'!$A$2&lt;=C19,0,1-VLOOKUP(C19,'DEPRECIATION TABLES (Pg. 9)'!$E$12:$F$30,2,FALSE))))</f>
        <v/>
      </c>
      <c r="E19" s="75" t="str">
        <f t="shared" si="0"/>
        <v/>
      </c>
      <c r="F19" s="20"/>
    </row>
    <row r="20" spans="1:7" ht="21" customHeight="1" thickBot="1" x14ac:dyDescent="0.3">
      <c r="A20" s="53"/>
      <c r="B20" s="56"/>
      <c r="C20" s="57"/>
      <c r="D20" s="73" t="str">
        <f>IF(OR(B20="",C20=""),"",IF(('DEPRECIATION TABLES (Pg. 9)'!$A$2-C20)/10&gt;1,1-'DEPRECIATION TABLES (Pg. 9)'!$F$32,IF('DEPRECIATION TABLES (Pg. 9)'!$A$2&lt;=C20,0,1-VLOOKUP(C20,'DEPRECIATION TABLES (Pg. 9)'!$E$12:$F$30,2,FALSE))))</f>
        <v/>
      </c>
      <c r="E20" s="75" t="str">
        <f t="shared" si="0"/>
        <v/>
      </c>
      <c r="F20" s="20"/>
    </row>
    <row r="21" spans="1:7" ht="21" customHeight="1" thickBot="1" x14ac:dyDescent="0.3">
      <c r="A21" s="53"/>
      <c r="B21" s="56"/>
      <c r="C21" s="57"/>
      <c r="D21" s="73" t="str">
        <f>IF(OR(B21="",C21=""),"",IF(('DEPRECIATION TABLES (Pg. 9)'!$A$2-C21)/10&gt;1,1-'DEPRECIATION TABLES (Pg. 9)'!$F$32,IF('DEPRECIATION TABLES (Pg. 9)'!$A$2&lt;=C21,0,1-VLOOKUP(C21,'DEPRECIATION TABLES (Pg. 9)'!$E$12:$F$30,2,FALSE))))</f>
        <v/>
      </c>
      <c r="E21" s="75" t="str">
        <f t="shared" si="0"/>
        <v/>
      </c>
      <c r="F21" s="20"/>
      <c r="G21" s="70"/>
    </row>
    <row r="22" spans="1:7" ht="21" customHeight="1" thickBot="1" x14ac:dyDescent="0.3">
      <c r="A22" s="53"/>
      <c r="B22" s="56"/>
      <c r="C22" s="57"/>
      <c r="D22" s="73" t="str">
        <f>IF(OR(B22="",C22=""),"",IF(('DEPRECIATION TABLES (Pg. 9)'!$A$2-C22)/10&gt;1,1-'DEPRECIATION TABLES (Pg. 9)'!$F$32,IF('DEPRECIATION TABLES (Pg. 9)'!$A$2&lt;=C22,0,1-VLOOKUP(C22,'DEPRECIATION TABLES (Pg. 9)'!$E$12:$F$30,2,FALSE))))</f>
        <v/>
      </c>
      <c r="E22" s="75" t="str">
        <f t="shared" si="0"/>
        <v/>
      </c>
      <c r="F22" s="20"/>
    </row>
    <row r="23" spans="1:7" ht="21" customHeight="1" thickBot="1" x14ac:dyDescent="0.3">
      <c r="A23" s="53"/>
      <c r="B23" s="56"/>
      <c r="C23" s="57"/>
      <c r="D23" s="73" t="str">
        <f>IF(OR(B23="",C23=""),"",IF(('DEPRECIATION TABLES (Pg. 9)'!$A$2-C23)/10&gt;1,1-'DEPRECIATION TABLES (Pg. 9)'!$F$32,IF('DEPRECIATION TABLES (Pg. 9)'!$A$2&lt;=C23,0,1-VLOOKUP(C23,'DEPRECIATION TABLES (Pg. 9)'!$E$12:$F$30,2,FALSE))))</f>
        <v/>
      </c>
      <c r="E23" s="75" t="str">
        <f t="shared" si="0"/>
        <v/>
      </c>
      <c r="F23" s="20"/>
    </row>
    <row r="24" spans="1:7" ht="21" customHeight="1" thickBot="1" x14ac:dyDescent="0.3">
      <c r="A24" s="53"/>
      <c r="B24" s="56"/>
      <c r="C24" s="57"/>
      <c r="D24" s="73" t="str">
        <f>IF(OR(B24="",C24=""),"",IF(('DEPRECIATION TABLES (Pg. 9)'!$A$2-C24)/10&gt;1,1-'DEPRECIATION TABLES (Pg. 9)'!$F$32,IF('DEPRECIATION TABLES (Pg. 9)'!$A$2&lt;=C24,0,1-VLOOKUP(C24,'DEPRECIATION TABLES (Pg. 9)'!$E$12:$F$30,2,FALSE))))</f>
        <v/>
      </c>
      <c r="E24" s="75" t="str">
        <f t="shared" si="0"/>
        <v/>
      </c>
      <c r="F24" s="20"/>
      <c r="G24" s="70"/>
    </row>
    <row r="25" spans="1:7" ht="21" customHeight="1" thickBot="1" x14ac:dyDescent="0.3">
      <c r="A25" s="53"/>
      <c r="B25" s="56"/>
      <c r="C25" s="57"/>
      <c r="D25" s="73" t="str">
        <f>IF(OR(B25="",C25=""),"",IF(('DEPRECIATION TABLES (Pg. 9)'!$A$2-C25)/10&gt;1,1-'DEPRECIATION TABLES (Pg. 9)'!$F$32,IF('DEPRECIATION TABLES (Pg. 9)'!$A$2&lt;=C25,0,1-VLOOKUP(C25,'DEPRECIATION TABLES (Pg. 9)'!$E$12:$F$30,2,FALSE))))</f>
        <v/>
      </c>
      <c r="E25" s="75" t="str">
        <f t="shared" si="0"/>
        <v/>
      </c>
      <c r="F25" s="20"/>
    </row>
    <row r="26" spans="1:7" ht="21" customHeight="1" thickBot="1" x14ac:dyDescent="0.3">
      <c r="A26" s="53"/>
      <c r="B26" s="56"/>
      <c r="C26" s="57"/>
      <c r="D26" s="73" t="str">
        <f>IF(OR(B26="",C26=""),"",IF(('DEPRECIATION TABLES (Pg. 9)'!$A$2-C26)/10&gt;1,1-'DEPRECIATION TABLES (Pg. 9)'!$F$32,IF('DEPRECIATION TABLES (Pg. 9)'!$A$2&lt;=C26,0,1-VLOOKUP(C26,'DEPRECIATION TABLES (Pg. 9)'!$E$12:$F$30,2,FALSE))))</f>
        <v/>
      </c>
      <c r="E26" s="75" t="str">
        <f t="shared" si="0"/>
        <v/>
      </c>
      <c r="F26" s="20"/>
    </row>
    <row r="27" spans="1:7" ht="21" customHeight="1" thickBot="1" x14ac:dyDescent="0.3">
      <c r="A27" s="53"/>
      <c r="B27" s="56"/>
      <c r="C27" s="57"/>
      <c r="D27" s="73" t="str">
        <f>IF(OR(B27="",C27=""),"",IF(('DEPRECIATION TABLES (Pg. 9)'!$A$2-C27)/10&gt;1,1-'DEPRECIATION TABLES (Pg. 9)'!$F$32,IF('DEPRECIATION TABLES (Pg. 9)'!$A$2&lt;=C27,0,1-VLOOKUP(C27,'DEPRECIATION TABLES (Pg. 9)'!$E$12:$F$30,2,FALSE))))</f>
        <v/>
      </c>
      <c r="E27" s="75" t="str">
        <f t="shared" si="0"/>
        <v/>
      </c>
      <c r="F27" s="20"/>
      <c r="G27" s="70"/>
    </row>
    <row r="28" spans="1:7" ht="21" customHeight="1" thickBot="1" x14ac:dyDescent="0.3">
      <c r="A28" s="53"/>
      <c r="B28" s="56"/>
      <c r="C28" s="57"/>
      <c r="D28" s="73" t="str">
        <f>IF(OR(B28="",C28=""),"",IF(('DEPRECIATION TABLES (Pg. 9)'!$A$2-C28)/10&gt;1,1-'DEPRECIATION TABLES (Pg. 9)'!$F$32,IF('DEPRECIATION TABLES (Pg. 9)'!$A$2&lt;=C28,0,1-VLOOKUP(C28,'DEPRECIATION TABLES (Pg. 9)'!$E$12:$F$30,2,FALSE))))</f>
        <v/>
      </c>
      <c r="E28" s="75" t="str">
        <f t="shared" si="0"/>
        <v/>
      </c>
      <c r="F28" s="20"/>
    </row>
    <row r="29" spans="1:7" ht="21" customHeight="1" thickBot="1" x14ac:dyDescent="0.3">
      <c r="A29" s="53"/>
      <c r="B29" s="56"/>
      <c r="C29" s="57"/>
      <c r="D29" s="73" t="str">
        <f>IF(OR(B29="",C29=""),"",IF(('DEPRECIATION TABLES (Pg. 9)'!$A$2-C29)/10&gt;1,1-'DEPRECIATION TABLES (Pg. 9)'!$F$32,IF('DEPRECIATION TABLES (Pg. 9)'!$A$2&lt;=C29,0,1-VLOOKUP(C29,'DEPRECIATION TABLES (Pg. 9)'!$E$12:$F$30,2,FALSE))))</f>
        <v/>
      </c>
      <c r="E29" s="75" t="str">
        <f t="shared" si="0"/>
        <v/>
      </c>
      <c r="F29" s="20"/>
    </row>
    <row r="30" spans="1:7" ht="21" customHeight="1" thickBot="1" x14ac:dyDescent="0.3">
      <c r="A30" s="53"/>
      <c r="B30" s="56"/>
      <c r="C30" s="57"/>
      <c r="D30" s="73" t="str">
        <f>IF(OR(B30="",C30=""),"",IF(('DEPRECIATION TABLES (Pg. 9)'!$A$2-C30)/10&gt;1,1-'DEPRECIATION TABLES (Pg. 9)'!$F$32,IF('DEPRECIATION TABLES (Pg. 9)'!$A$2&lt;=C30,0,1-VLOOKUP(C30,'DEPRECIATION TABLES (Pg. 9)'!$E$12:$F$30,2,FALSE))))</f>
        <v/>
      </c>
      <c r="E30" s="75" t="str">
        <f t="shared" si="0"/>
        <v/>
      </c>
      <c r="F30" s="20"/>
      <c r="G30" s="70"/>
    </row>
    <row r="31" spans="1:7" ht="21" customHeight="1" thickBot="1" x14ac:dyDescent="0.3">
      <c r="A31" s="53"/>
      <c r="B31" s="56"/>
      <c r="C31" s="57"/>
      <c r="D31" s="73" t="str">
        <f>IF(OR(B31="",C31=""),"",IF(('DEPRECIATION TABLES (Pg. 9)'!$A$2-C31)/10&gt;1,1-'DEPRECIATION TABLES (Pg. 9)'!$F$32,IF('DEPRECIATION TABLES (Pg. 9)'!$A$2&lt;=C31,0,1-VLOOKUP(C31,'DEPRECIATION TABLES (Pg. 9)'!$E$12:$F$30,2,FALSE))))</f>
        <v/>
      </c>
      <c r="E31" s="75" t="str">
        <f t="shared" si="0"/>
        <v/>
      </c>
      <c r="F31" s="20"/>
    </row>
    <row r="32" spans="1:7" ht="21" customHeight="1" thickBot="1" x14ac:dyDescent="0.3">
      <c r="A32" s="53"/>
      <c r="B32" s="56"/>
      <c r="C32" s="57"/>
      <c r="D32" s="73" t="str">
        <f>IF(OR(B32="",C32=""),"",IF(('DEPRECIATION TABLES (Pg. 9)'!$A$2-C32)/10&gt;1,1-'DEPRECIATION TABLES (Pg. 9)'!$F$32,IF('DEPRECIATION TABLES (Pg. 9)'!$A$2&lt;=C32,0,1-VLOOKUP(C32,'DEPRECIATION TABLES (Pg. 9)'!$E$12:$F$30,2,FALSE))))</f>
        <v/>
      </c>
      <c r="E32" s="75" t="str">
        <f t="shared" si="0"/>
        <v/>
      </c>
      <c r="F32" s="20"/>
    </row>
    <row r="33" spans="1:7" ht="21" customHeight="1" thickBot="1" x14ac:dyDescent="0.3">
      <c r="A33" s="53"/>
      <c r="B33" s="56"/>
      <c r="C33" s="57"/>
      <c r="D33" s="73" t="str">
        <f>IF(OR(B33="",C33=""),"",IF(('DEPRECIATION TABLES (Pg. 9)'!$A$2-C33)/10&gt;1,1-'DEPRECIATION TABLES (Pg. 9)'!$F$32,IF('DEPRECIATION TABLES (Pg. 9)'!$A$2&lt;=C33,0,1-VLOOKUP(C33,'DEPRECIATION TABLES (Pg. 9)'!$E$12:$F$30,2,FALSE))))</f>
        <v/>
      </c>
      <c r="E33" s="75" t="str">
        <f t="shared" si="0"/>
        <v/>
      </c>
      <c r="F33" s="20"/>
      <c r="G33" s="70"/>
    </row>
    <row r="34" spans="1:7" ht="21" customHeight="1" thickBot="1" x14ac:dyDescent="0.3">
      <c r="A34" s="53"/>
      <c r="B34" s="56"/>
      <c r="C34" s="57"/>
      <c r="D34" s="73" t="str">
        <f>IF(OR(B34="",C34=""),"",IF(('DEPRECIATION TABLES (Pg. 9)'!$A$2-C34)/10&gt;1,1-'DEPRECIATION TABLES (Pg. 9)'!$F$32,IF('DEPRECIATION TABLES (Pg. 9)'!$A$2&lt;=C34,0,1-VLOOKUP(C34,'DEPRECIATION TABLES (Pg. 9)'!$E$12:$F$30,2,FALSE))))</f>
        <v/>
      </c>
      <c r="E34" s="75" t="str">
        <f t="shared" si="0"/>
        <v/>
      </c>
      <c r="F34" s="20"/>
    </row>
  </sheetData>
  <sheetProtection selectLockedCells="1"/>
  <mergeCells count="1">
    <mergeCell ref="A1:E1"/>
  </mergeCells>
  <printOptions horizontalCentered="1" verticalCentered="1"/>
  <pageMargins left="0.2" right="0.2" top="0.5" bottom="0.5" header="0" footer="0.2"/>
  <pageSetup orientation="portrait" r:id="rId1"/>
  <headerFooter>
    <oddFooter>&amp;C&amp;14Page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88"/>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5.7109375" customWidth="1"/>
    <col min="2" max="2" width="15.7109375" style="20" customWidth="1"/>
    <col min="3" max="4" width="13.7109375" customWidth="1"/>
    <col min="5" max="5" width="19" bestFit="1" customWidth="1"/>
    <col min="6" max="6" width="19.85546875" bestFit="1" customWidth="1"/>
    <col min="7" max="7" width="22" customWidth="1"/>
    <col min="8" max="8" width="24.28515625" bestFit="1" customWidth="1"/>
  </cols>
  <sheetData>
    <row r="1" spans="1:9" ht="36" customHeight="1" thickBot="1" x14ac:dyDescent="0.3">
      <c r="A1" s="194" t="s">
        <v>19</v>
      </c>
      <c r="B1" s="194"/>
      <c r="C1" s="194"/>
      <c r="D1" s="194"/>
      <c r="E1" s="194"/>
      <c r="F1" s="194"/>
    </row>
    <row r="2" spans="1:9" s="19" customFormat="1" ht="34.15" customHeight="1" thickBot="1" x14ac:dyDescent="0.3">
      <c r="A2" s="44" t="s">
        <v>20</v>
      </c>
      <c r="B2" s="44" t="s">
        <v>21</v>
      </c>
      <c r="C2" s="44" t="s">
        <v>22</v>
      </c>
      <c r="D2" s="44" t="s">
        <v>38</v>
      </c>
      <c r="E2" s="72" t="s">
        <v>81</v>
      </c>
      <c r="F2" s="72" t="s">
        <v>5</v>
      </c>
      <c r="H2" s="19" t="s">
        <v>14</v>
      </c>
    </row>
    <row r="3" spans="1:9" ht="21" customHeight="1" thickBot="1" x14ac:dyDescent="0.3">
      <c r="A3" s="53"/>
      <c r="B3" s="56"/>
      <c r="C3" s="57"/>
      <c r="D3" s="57"/>
      <c r="E3" s="76" t="str">
        <f>IF(OR(B3="",C3="",D3=""),"",IF(D3=5,IF(('DEPRECIATION TABLES (Pg. 9)'!$A$2-C3)/5&gt;1,1-'DEPRECIATION TABLES (Pg. 9)'!$D$22,IF('DEPRECIATION TABLES (Pg. 9)'!$A$2&lt;=C3,0,1-VLOOKUP(C3,'DEPRECIATION TABLES (Pg. 9)'!$C$12:$D$20,2,FALSE))),IF(D3=10,IF(('DEPRECIATION TABLES (Pg. 9)'!$A$2-C3)/10&gt;1,1-'DEPRECIATION TABLES (Pg. 9)'!$F$32,IF('DEPRECIATION TABLES (Pg. 9)'!$A$2&lt;=C3,0,1-VLOOKUP(C3,'DEPRECIATION TABLES (Pg. 9)'!$E$12:$F$30,2,FALSE))),IF(D3=15,IF(('DEPRECIATION TABLES (Pg. 9)'!$A$2-C3)/15&gt;1,1-'DEPRECIATION TABLES (Pg. 9)'!$H$42,IF('DEPRECIATION TABLES (Pg. 9)'!$A$2&lt;=C3,0,1-VLOOKUP(C3,'DEPRECIATION TABLES (Pg. 9)'!$G$12:$H$40,2,FALSE))),IF(('DEPRECIATION TABLES (Pg. 9)'!$A$2-C3)/20&gt;1,1-'DEPRECIATION TABLES (Pg. 9)'!$J$52,IF('DEPRECIATION TABLES (Pg. 9)'!$A$2&lt;=C3,0,1-VLOOKUP(C3,'DEPRECIATION TABLES (Pg. 9)'!$I$12:$J$50,2,FALSE)))))))</f>
        <v/>
      </c>
      <c r="F3" s="75" t="str">
        <f>IF(E3="","",B3*(1-E3))</f>
        <v/>
      </c>
      <c r="G3" s="20"/>
      <c r="I3" s="121">
        <v>5</v>
      </c>
    </row>
    <row r="4" spans="1:9" ht="21" customHeight="1" thickBot="1" x14ac:dyDescent="0.3">
      <c r="A4" s="53"/>
      <c r="B4" s="56"/>
      <c r="C4" s="57"/>
      <c r="D4" s="57"/>
      <c r="E4" s="76" t="str">
        <f>IF(OR(B4="",C4="",D4=""),"",IF(D4=5,IF(('DEPRECIATION TABLES (Pg. 9)'!$A$2-C4)/5&gt;1,1-'DEPRECIATION TABLES (Pg. 9)'!$D$22,IF('DEPRECIATION TABLES (Pg. 9)'!$A$2&lt;=C4,0,1-VLOOKUP(C4,'DEPRECIATION TABLES (Pg. 9)'!$C$12:$D$20,2,FALSE))),IF(D4=10,IF(('DEPRECIATION TABLES (Pg. 9)'!$A$2-C4)/10&gt;1,1-'DEPRECIATION TABLES (Pg. 9)'!$F$32,IF('DEPRECIATION TABLES (Pg. 9)'!$A$2&lt;=C4,0,1-VLOOKUP(C4,'DEPRECIATION TABLES (Pg. 9)'!$E$12:$F$30,2,FALSE))),IF(D4=15,IF(('DEPRECIATION TABLES (Pg. 9)'!$A$2-C4)/15&gt;1,1-'DEPRECIATION TABLES (Pg. 9)'!$H$42,IF('DEPRECIATION TABLES (Pg. 9)'!$A$2&lt;=C4,0,1-VLOOKUP(C4,'DEPRECIATION TABLES (Pg. 9)'!$G$12:$H$40,2,FALSE))),IF(('DEPRECIATION TABLES (Pg. 9)'!$A$2-C4)/20&gt;1,1-'DEPRECIATION TABLES (Pg. 9)'!$J$52,IF('DEPRECIATION TABLES (Pg. 9)'!$A$2&lt;=C4,0,1-VLOOKUP(C4,'DEPRECIATION TABLES (Pg. 9)'!$I$12:$J$50,2,FALSE)))))))</f>
        <v/>
      </c>
      <c r="F4" s="75" t="str">
        <f t="shared" ref="F4:F38" si="0">IF(E4="","",B4*(1-E4))</f>
        <v/>
      </c>
      <c r="G4" s="71"/>
      <c r="I4" s="121">
        <v>10</v>
      </c>
    </row>
    <row r="5" spans="1:9" ht="21" customHeight="1" thickBot="1" x14ac:dyDescent="0.3">
      <c r="A5" s="53"/>
      <c r="B5" s="56"/>
      <c r="C5" s="57"/>
      <c r="D5" s="57"/>
      <c r="E5" s="76" t="str">
        <f>IF(OR(B5="",C5="",D5=""),"",IF(D5=5,IF(('DEPRECIATION TABLES (Pg. 9)'!$A$2-C5)/5&gt;1,1-'DEPRECIATION TABLES (Pg. 9)'!$D$22,IF('DEPRECIATION TABLES (Pg. 9)'!$A$2&lt;=C5,0,1-VLOOKUP(C5,'DEPRECIATION TABLES (Pg. 9)'!$C$12:$D$20,2,FALSE))),IF(D5=10,IF(('DEPRECIATION TABLES (Pg. 9)'!$A$2-C5)/10&gt;1,1-'DEPRECIATION TABLES (Pg. 9)'!$F$32,IF('DEPRECIATION TABLES (Pg. 9)'!$A$2&lt;=C5,0,1-VLOOKUP(C5,'DEPRECIATION TABLES (Pg. 9)'!$E$12:$F$30,2,FALSE))),IF(D5=15,IF(('DEPRECIATION TABLES (Pg. 9)'!$A$2-C5)/15&gt;1,1-'DEPRECIATION TABLES (Pg. 9)'!$H$42,IF('DEPRECIATION TABLES (Pg. 9)'!$A$2&lt;=C5,0,1-VLOOKUP(C5,'DEPRECIATION TABLES (Pg. 9)'!$G$12:$H$40,2,FALSE))),IF(('DEPRECIATION TABLES (Pg. 9)'!$A$2-C5)/20&gt;1,1-'DEPRECIATION TABLES (Pg. 9)'!$J$52,IF('DEPRECIATION TABLES (Pg. 9)'!$A$2&lt;=C5,0,1-VLOOKUP(C5,'DEPRECIATION TABLES (Pg. 9)'!$I$12:$J$50,2,FALSE)))))))</f>
        <v/>
      </c>
      <c r="F5" s="75" t="str">
        <f t="shared" si="0"/>
        <v/>
      </c>
      <c r="G5" s="20"/>
      <c r="I5" s="121">
        <v>15</v>
      </c>
    </row>
    <row r="6" spans="1:9" ht="21" customHeight="1" thickBot="1" x14ac:dyDescent="0.3">
      <c r="A6" s="53"/>
      <c r="B6" s="56"/>
      <c r="C6" s="57"/>
      <c r="D6" s="57"/>
      <c r="E6" s="76" t="str">
        <f>IF(OR(B6="",C6="",D6=""),"",IF(D6=5,IF(('DEPRECIATION TABLES (Pg. 9)'!$A$2-C6)/5&gt;1,1-'DEPRECIATION TABLES (Pg. 9)'!$D$22,IF('DEPRECIATION TABLES (Pg. 9)'!$A$2&lt;=C6,0,1-VLOOKUP(C6,'DEPRECIATION TABLES (Pg. 9)'!$C$12:$D$20,2,FALSE))),IF(D6=10,IF(('DEPRECIATION TABLES (Pg. 9)'!$A$2-C6)/10&gt;1,1-'DEPRECIATION TABLES (Pg. 9)'!$F$32,IF('DEPRECIATION TABLES (Pg. 9)'!$A$2&lt;=C6,0,1-VLOOKUP(C6,'DEPRECIATION TABLES (Pg. 9)'!$E$12:$F$30,2,FALSE))),IF(D6=15,IF(('DEPRECIATION TABLES (Pg. 9)'!$A$2-C6)/15&gt;1,1-'DEPRECIATION TABLES (Pg. 9)'!$H$42,IF('DEPRECIATION TABLES (Pg. 9)'!$A$2&lt;=C6,0,1-VLOOKUP(C6,'DEPRECIATION TABLES (Pg. 9)'!$G$12:$H$40,2,FALSE))),IF(('DEPRECIATION TABLES (Pg. 9)'!$A$2-C6)/20&gt;1,1-'DEPRECIATION TABLES (Pg. 9)'!$J$52,IF('DEPRECIATION TABLES (Pg. 9)'!$A$2&lt;=C6,0,1-VLOOKUP(C6,'DEPRECIATION TABLES (Pg. 9)'!$I$12:$J$50,2,FALSE)))))))</f>
        <v/>
      </c>
      <c r="F6" s="75" t="str">
        <f t="shared" si="0"/>
        <v/>
      </c>
      <c r="G6" s="20"/>
      <c r="I6" s="121">
        <v>20</v>
      </c>
    </row>
    <row r="7" spans="1:9" ht="21" customHeight="1" thickBot="1" x14ac:dyDescent="0.3">
      <c r="A7" s="53"/>
      <c r="B7" s="56"/>
      <c r="C7" s="57"/>
      <c r="D7" s="57"/>
      <c r="E7" s="76" t="str">
        <f>IF(OR(B7="",C7="",D7=""),"",IF(D7=5,IF(('DEPRECIATION TABLES (Pg. 9)'!$A$2-C7)/5&gt;1,1-'DEPRECIATION TABLES (Pg. 9)'!$D$22,IF('DEPRECIATION TABLES (Pg. 9)'!$A$2&lt;=C7,0,1-VLOOKUP(C7,'DEPRECIATION TABLES (Pg. 9)'!$C$12:$D$20,2,FALSE))),IF(D7=10,IF(('DEPRECIATION TABLES (Pg. 9)'!$A$2-C7)/10&gt;1,1-'DEPRECIATION TABLES (Pg. 9)'!$F$32,IF('DEPRECIATION TABLES (Pg. 9)'!$A$2&lt;=C7,0,1-VLOOKUP(C7,'DEPRECIATION TABLES (Pg. 9)'!$E$12:$F$30,2,FALSE))),IF(D7=15,IF(('DEPRECIATION TABLES (Pg. 9)'!$A$2-C7)/15&gt;1,1-'DEPRECIATION TABLES (Pg. 9)'!$H$42,IF('DEPRECIATION TABLES (Pg. 9)'!$A$2&lt;=C7,0,1-VLOOKUP(C7,'DEPRECIATION TABLES (Pg. 9)'!$G$12:$H$40,2,FALSE))),IF(('DEPRECIATION TABLES (Pg. 9)'!$A$2-C7)/20&gt;1,1-'DEPRECIATION TABLES (Pg. 9)'!$J$52,IF('DEPRECIATION TABLES (Pg. 9)'!$A$2&lt;=C7,0,1-VLOOKUP(C7,'DEPRECIATION TABLES (Pg. 9)'!$I$12:$J$50,2,FALSE)))))))</f>
        <v/>
      </c>
      <c r="F7" s="75" t="str">
        <f t="shared" si="0"/>
        <v/>
      </c>
      <c r="G7" s="71"/>
    </row>
    <row r="8" spans="1:9" ht="21" customHeight="1" thickBot="1" x14ac:dyDescent="0.3">
      <c r="A8" s="53"/>
      <c r="B8" s="56"/>
      <c r="C8" s="57"/>
      <c r="D8" s="57"/>
      <c r="E8" s="76" t="str">
        <f>IF(OR(B8="",C8="",D8=""),"",IF(D8=5,IF(('DEPRECIATION TABLES (Pg. 9)'!$A$2-C8)/5&gt;1,1-'DEPRECIATION TABLES (Pg. 9)'!$D$22,IF('DEPRECIATION TABLES (Pg. 9)'!$A$2&lt;=C8,0,1-VLOOKUP(C8,'DEPRECIATION TABLES (Pg. 9)'!$C$12:$D$20,2,FALSE))),IF(D8=10,IF(('DEPRECIATION TABLES (Pg. 9)'!$A$2-C8)/10&gt;1,1-'DEPRECIATION TABLES (Pg. 9)'!$F$32,IF('DEPRECIATION TABLES (Pg. 9)'!$A$2&lt;=C8,0,1-VLOOKUP(C8,'DEPRECIATION TABLES (Pg. 9)'!$E$12:$F$30,2,FALSE))),IF(D8=15,IF(('DEPRECIATION TABLES (Pg. 9)'!$A$2-C8)/15&gt;1,1-'DEPRECIATION TABLES (Pg. 9)'!$H$42,IF('DEPRECIATION TABLES (Pg. 9)'!$A$2&lt;=C8,0,1-VLOOKUP(C8,'DEPRECIATION TABLES (Pg. 9)'!$G$12:$H$40,2,FALSE))),IF(('DEPRECIATION TABLES (Pg. 9)'!$A$2-C8)/20&gt;1,1-'DEPRECIATION TABLES (Pg. 9)'!$J$52,IF('DEPRECIATION TABLES (Pg. 9)'!$A$2&lt;=C8,0,1-VLOOKUP(C8,'DEPRECIATION TABLES (Pg. 9)'!$I$12:$J$50,2,FALSE)))))))</f>
        <v/>
      </c>
      <c r="F8" s="75" t="str">
        <f t="shared" si="0"/>
        <v/>
      </c>
      <c r="G8" s="20"/>
    </row>
    <row r="9" spans="1:9" ht="21" customHeight="1" thickBot="1" x14ac:dyDescent="0.3">
      <c r="A9" s="53"/>
      <c r="B9" s="56"/>
      <c r="C9" s="57"/>
      <c r="D9" s="57"/>
      <c r="E9" s="76" t="str">
        <f>IF(OR(B9="",C9="",D9=""),"",IF(D9=5,IF(('DEPRECIATION TABLES (Pg. 9)'!$A$2-C9)/5&gt;1,1-'DEPRECIATION TABLES (Pg. 9)'!$D$22,IF('DEPRECIATION TABLES (Pg. 9)'!$A$2&lt;=C9,0,1-VLOOKUP(C9,'DEPRECIATION TABLES (Pg. 9)'!$C$12:$D$20,2,FALSE))),IF(D9=10,IF(('DEPRECIATION TABLES (Pg. 9)'!$A$2-C9)/10&gt;1,1-'DEPRECIATION TABLES (Pg. 9)'!$F$32,IF('DEPRECIATION TABLES (Pg. 9)'!$A$2&lt;=C9,0,1-VLOOKUP(C9,'DEPRECIATION TABLES (Pg. 9)'!$E$12:$F$30,2,FALSE))),IF(D9=15,IF(('DEPRECIATION TABLES (Pg. 9)'!$A$2-C9)/15&gt;1,1-'DEPRECIATION TABLES (Pg. 9)'!$H$42,IF('DEPRECIATION TABLES (Pg. 9)'!$A$2&lt;=C9,0,1-VLOOKUP(C9,'DEPRECIATION TABLES (Pg. 9)'!$G$12:$H$40,2,FALSE))),IF(('DEPRECIATION TABLES (Pg. 9)'!$A$2-C9)/20&gt;1,1-'DEPRECIATION TABLES (Pg. 9)'!$J$52,IF('DEPRECIATION TABLES (Pg. 9)'!$A$2&lt;=C9,0,1-VLOOKUP(C9,'DEPRECIATION TABLES (Pg. 9)'!$I$12:$J$50,2,FALSE)))))))</f>
        <v/>
      </c>
      <c r="F9" s="75" t="str">
        <f t="shared" si="0"/>
        <v/>
      </c>
      <c r="G9" s="20"/>
    </row>
    <row r="10" spans="1:9" ht="21" customHeight="1" thickBot="1" x14ac:dyDescent="0.3">
      <c r="A10" s="53"/>
      <c r="B10" s="56"/>
      <c r="C10" s="57"/>
      <c r="D10" s="57"/>
      <c r="E10" s="76" t="str">
        <f>IF(OR(B10="",C10="",D10=""),"",IF(D10=5,IF(('DEPRECIATION TABLES (Pg. 9)'!$A$2-C10)/5&gt;1,1-'DEPRECIATION TABLES (Pg. 9)'!$D$22,IF('DEPRECIATION TABLES (Pg. 9)'!$A$2&lt;=C10,0,1-VLOOKUP(C10,'DEPRECIATION TABLES (Pg. 9)'!$C$12:$D$20,2,FALSE))),IF(D10=10,IF(('DEPRECIATION TABLES (Pg. 9)'!$A$2-C10)/10&gt;1,1-'DEPRECIATION TABLES (Pg. 9)'!$F$32,IF('DEPRECIATION TABLES (Pg. 9)'!$A$2&lt;=C10,0,1-VLOOKUP(C10,'DEPRECIATION TABLES (Pg. 9)'!$E$12:$F$30,2,FALSE))),IF(D10=15,IF(('DEPRECIATION TABLES (Pg. 9)'!$A$2-C10)/15&gt;1,1-'DEPRECIATION TABLES (Pg. 9)'!$H$42,IF('DEPRECIATION TABLES (Pg. 9)'!$A$2&lt;=C10,0,1-VLOOKUP(C10,'DEPRECIATION TABLES (Pg. 9)'!$G$12:$H$40,2,FALSE))),IF(('DEPRECIATION TABLES (Pg. 9)'!$A$2-C10)/20&gt;1,1-'DEPRECIATION TABLES (Pg. 9)'!$J$52,IF('DEPRECIATION TABLES (Pg. 9)'!$A$2&lt;=C10,0,1-VLOOKUP(C10,'DEPRECIATION TABLES (Pg. 9)'!$I$12:$J$50,2,FALSE)))))))</f>
        <v/>
      </c>
      <c r="F10" s="75" t="str">
        <f t="shared" si="0"/>
        <v/>
      </c>
      <c r="G10" s="71"/>
    </row>
    <row r="11" spans="1:9" ht="21" customHeight="1" thickBot="1" x14ac:dyDescent="0.3">
      <c r="A11" s="53"/>
      <c r="B11" s="56"/>
      <c r="C11" s="57"/>
      <c r="D11" s="57"/>
      <c r="E11" s="76" t="str">
        <f>IF(OR(B11="",C11="",D11=""),"",IF(D11=5,IF(('DEPRECIATION TABLES (Pg. 9)'!$A$2-C11)/5&gt;1,1-'DEPRECIATION TABLES (Pg. 9)'!$D$22,IF('DEPRECIATION TABLES (Pg. 9)'!$A$2&lt;=C11,0,1-VLOOKUP(C11,'DEPRECIATION TABLES (Pg. 9)'!$C$12:$D$20,2,FALSE))),IF(D11=10,IF(('DEPRECIATION TABLES (Pg. 9)'!$A$2-C11)/10&gt;1,1-'DEPRECIATION TABLES (Pg. 9)'!$F$32,IF('DEPRECIATION TABLES (Pg. 9)'!$A$2&lt;=C11,0,1-VLOOKUP(C11,'DEPRECIATION TABLES (Pg. 9)'!$E$12:$F$30,2,FALSE))),IF(D11=15,IF(('DEPRECIATION TABLES (Pg. 9)'!$A$2-C11)/15&gt;1,1-'DEPRECIATION TABLES (Pg. 9)'!$H$42,IF('DEPRECIATION TABLES (Pg. 9)'!$A$2&lt;=C11,0,1-VLOOKUP(C11,'DEPRECIATION TABLES (Pg. 9)'!$G$12:$H$40,2,FALSE))),IF(('DEPRECIATION TABLES (Pg. 9)'!$A$2-C11)/20&gt;1,1-'DEPRECIATION TABLES (Pg. 9)'!$J$52,IF('DEPRECIATION TABLES (Pg. 9)'!$A$2&lt;=C11,0,1-VLOOKUP(C11,'DEPRECIATION TABLES (Pg. 9)'!$I$12:$J$50,2,FALSE)))))))</f>
        <v/>
      </c>
      <c r="F11" s="75" t="str">
        <f t="shared" si="0"/>
        <v/>
      </c>
      <c r="G11" s="20"/>
    </row>
    <row r="12" spans="1:9" ht="21" customHeight="1" thickBot="1" x14ac:dyDescent="0.3">
      <c r="A12" s="53"/>
      <c r="B12" s="56"/>
      <c r="C12" s="57"/>
      <c r="D12" s="57"/>
      <c r="E12" s="76" t="str">
        <f>IF(OR(B12="",C12="",D12=""),"",IF(D12=5,IF(('DEPRECIATION TABLES (Pg. 9)'!$A$2-C12)/5&gt;1,1-'DEPRECIATION TABLES (Pg. 9)'!$D$22,IF('DEPRECIATION TABLES (Pg. 9)'!$A$2&lt;=C12,0,1-VLOOKUP(C12,'DEPRECIATION TABLES (Pg. 9)'!$C$12:$D$20,2,FALSE))),IF(D12=10,IF(('DEPRECIATION TABLES (Pg. 9)'!$A$2-C12)/10&gt;1,1-'DEPRECIATION TABLES (Pg. 9)'!$F$32,IF('DEPRECIATION TABLES (Pg. 9)'!$A$2&lt;=C12,0,1-VLOOKUP(C12,'DEPRECIATION TABLES (Pg. 9)'!$E$12:$F$30,2,FALSE))),IF(D12=15,IF(('DEPRECIATION TABLES (Pg. 9)'!$A$2-C12)/15&gt;1,1-'DEPRECIATION TABLES (Pg. 9)'!$H$42,IF('DEPRECIATION TABLES (Pg. 9)'!$A$2&lt;=C12,0,1-VLOOKUP(C12,'DEPRECIATION TABLES (Pg. 9)'!$G$12:$H$40,2,FALSE))),IF(('DEPRECIATION TABLES (Pg. 9)'!$A$2-C12)/20&gt;1,1-'DEPRECIATION TABLES (Pg. 9)'!$J$52,IF('DEPRECIATION TABLES (Pg. 9)'!$A$2&lt;=C12,0,1-VLOOKUP(C12,'DEPRECIATION TABLES (Pg. 9)'!$I$12:$J$50,2,FALSE)))))))</f>
        <v/>
      </c>
      <c r="F12" s="75" t="str">
        <f t="shared" si="0"/>
        <v/>
      </c>
      <c r="G12" s="20"/>
    </row>
    <row r="13" spans="1:9" ht="21" customHeight="1" thickBot="1" x14ac:dyDescent="0.3">
      <c r="A13" s="53"/>
      <c r="B13" s="56"/>
      <c r="C13" s="57"/>
      <c r="D13" s="57"/>
      <c r="E13" s="76" t="str">
        <f>IF(OR(B13="",C13="",D13=""),"",IF(D13=5,IF(('DEPRECIATION TABLES (Pg. 9)'!$A$2-C13)/5&gt;1,1-'DEPRECIATION TABLES (Pg. 9)'!$D$22,IF('DEPRECIATION TABLES (Pg. 9)'!$A$2&lt;=C13,0,1-VLOOKUP(C13,'DEPRECIATION TABLES (Pg. 9)'!$C$12:$D$20,2,FALSE))),IF(D13=10,IF(('DEPRECIATION TABLES (Pg. 9)'!$A$2-C13)/10&gt;1,1-'DEPRECIATION TABLES (Pg. 9)'!$F$32,IF('DEPRECIATION TABLES (Pg. 9)'!$A$2&lt;=C13,0,1-VLOOKUP(C13,'DEPRECIATION TABLES (Pg. 9)'!$E$12:$F$30,2,FALSE))),IF(D13=15,IF(('DEPRECIATION TABLES (Pg. 9)'!$A$2-C13)/15&gt;1,1-'DEPRECIATION TABLES (Pg. 9)'!$H$42,IF('DEPRECIATION TABLES (Pg. 9)'!$A$2&lt;=C13,0,1-VLOOKUP(C13,'DEPRECIATION TABLES (Pg. 9)'!$G$12:$H$40,2,FALSE))),IF(('DEPRECIATION TABLES (Pg. 9)'!$A$2-C13)/20&gt;1,1-'DEPRECIATION TABLES (Pg. 9)'!$J$52,IF('DEPRECIATION TABLES (Pg. 9)'!$A$2&lt;=C13,0,1-VLOOKUP(C13,'DEPRECIATION TABLES (Pg. 9)'!$I$12:$J$50,2,FALSE)))))))</f>
        <v/>
      </c>
      <c r="F13" s="75" t="str">
        <f t="shared" si="0"/>
        <v/>
      </c>
      <c r="G13" s="71"/>
    </row>
    <row r="14" spans="1:9" ht="21" customHeight="1" thickBot="1" x14ac:dyDescent="0.3">
      <c r="A14" s="53"/>
      <c r="B14" s="56"/>
      <c r="C14" s="57"/>
      <c r="D14" s="57"/>
      <c r="E14" s="76" t="str">
        <f>IF(OR(B14="",C14="",D14=""),"",IF(D14=5,IF(('DEPRECIATION TABLES (Pg. 9)'!$A$2-C14)/5&gt;1,1-'DEPRECIATION TABLES (Pg. 9)'!$D$22,IF('DEPRECIATION TABLES (Pg. 9)'!$A$2&lt;=C14,0,1-VLOOKUP(C14,'DEPRECIATION TABLES (Pg. 9)'!$C$12:$D$20,2,FALSE))),IF(D14=10,IF(('DEPRECIATION TABLES (Pg. 9)'!$A$2-C14)/10&gt;1,1-'DEPRECIATION TABLES (Pg. 9)'!$F$32,IF('DEPRECIATION TABLES (Pg. 9)'!$A$2&lt;=C14,0,1-VLOOKUP(C14,'DEPRECIATION TABLES (Pg. 9)'!$E$12:$F$30,2,FALSE))),IF(D14=15,IF(('DEPRECIATION TABLES (Pg. 9)'!$A$2-C14)/15&gt;1,1-'DEPRECIATION TABLES (Pg. 9)'!$H$42,IF('DEPRECIATION TABLES (Pg. 9)'!$A$2&lt;=C14,0,1-VLOOKUP(C14,'DEPRECIATION TABLES (Pg. 9)'!$G$12:$H$40,2,FALSE))),IF(('DEPRECIATION TABLES (Pg. 9)'!$A$2-C14)/20&gt;1,1-'DEPRECIATION TABLES (Pg. 9)'!$J$52,IF('DEPRECIATION TABLES (Pg. 9)'!$A$2&lt;=C14,0,1-VLOOKUP(C14,'DEPRECIATION TABLES (Pg. 9)'!$I$12:$J$50,2,FALSE)))))))</f>
        <v/>
      </c>
      <c r="F14" s="75" t="str">
        <f t="shared" si="0"/>
        <v/>
      </c>
      <c r="G14" s="20"/>
    </row>
    <row r="15" spans="1:9" ht="21" customHeight="1" thickBot="1" x14ac:dyDescent="0.3">
      <c r="A15" s="53"/>
      <c r="B15" s="56"/>
      <c r="C15" s="57"/>
      <c r="D15" s="57"/>
      <c r="E15" s="76" t="str">
        <f>IF(OR(B15="",C15="",D15=""),"",IF(D15=5,IF(('DEPRECIATION TABLES (Pg. 9)'!$A$2-C15)/5&gt;1,1-'DEPRECIATION TABLES (Pg. 9)'!$D$22,IF('DEPRECIATION TABLES (Pg. 9)'!$A$2&lt;=C15,0,1-VLOOKUP(C15,'DEPRECIATION TABLES (Pg. 9)'!$C$12:$D$20,2,FALSE))),IF(D15=10,IF(('DEPRECIATION TABLES (Pg. 9)'!$A$2-C15)/10&gt;1,1-'DEPRECIATION TABLES (Pg. 9)'!$F$32,IF('DEPRECIATION TABLES (Pg. 9)'!$A$2&lt;=C15,0,1-VLOOKUP(C15,'DEPRECIATION TABLES (Pg. 9)'!$E$12:$F$30,2,FALSE))),IF(D15=15,IF(('DEPRECIATION TABLES (Pg. 9)'!$A$2-C15)/15&gt;1,1-'DEPRECIATION TABLES (Pg. 9)'!$H$42,IF('DEPRECIATION TABLES (Pg. 9)'!$A$2&lt;=C15,0,1-VLOOKUP(C15,'DEPRECIATION TABLES (Pg. 9)'!$G$12:$H$40,2,FALSE))),IF(('DEPRECIATION TABLES (Pg. 9)'!$A$2-C15)/20&gt;1,1-'DEPRECIATION TABLES (Pg. 9)'!$J$52,IF('DEPRECIATION TABLES (Pg. 9)'!$A$2&lt;=C15,0,1-VLOOKUP(C15,'DEPRECIATION TABLES (Pg. 9)'!$I$12:$J$50,2,FALSE)))))))</f>
        <v/>
      </c>
      <c r="F15" s="75" t="str">
        <f t="shared" si="0"/>
        <v/>
      </c>
      <c r="G15" s="20"/>
    </row>
    <row r="16" spans="1:9" ht="21" customHeight="1" thickBot="1" x14ac:dyDescent="0.3">
      <c r="A16" s="53"/>
      <c r="B16" s="56"/>
      <c r="C16" s="57"/>
      <c r="D16" s="57"/>
      <c r="E16" s="76" t="str">
        <f>IF(OR(B16="",C16="",D16=""),"",IF(D16=5,IF(('DEPRECIATION TABLES (Pg. 9)'!$A$2-C16)/5&gt;1,1-'DEPRECIATION TABLES (Pg. 9)'!$D$22,IF('DEPRECIATION TABLES (Pg. 9)'!$A$2&lt;=C16,0,1-VLOOKUP(C16,'DEPRECIATION TABLES (Pg. 9)'!$C$12:$D$20,2,FALSE))),IF(D16=10,IF(('DEPRECIATION TABLES (Pg. 9)'!$A$2-C16)/10&gt;1,1-'DEPRECIATION TABLES (Pg. 9)'!$F$32,IF('DEPRECIATION TABLES (Pg. 9)'!$A$2&lt;=C16,0,1-VLOOKUP(C16,'DEPRECIATION TABLES (Pg. 9)'!$E$12:$F$30,2,FALSE))),IF(D16=15,IF(('DEPRECIATION TABLES (Pg. 9)'!$A$2-C16)/15&gt;1,1-'DEPRECIATION TABLES (Pg. 9)'!$H$42,IF('DEPRECIATION TABLES (Pg. 9)'!$A$2&lt;=C16,0,1-VLOOKUP(C16,'DEPRECIATION TABLES (Pg. 9)'!$G$12:$H$40,2,FALSE))),IF(('DEPRECIATION TABLES (Pg. 9)'!$A$2-C16)/20&gt;1,1-'DEPRECIATION TABLES (Pg. 9)'!$J$52,IF('DEPRECIATION TABLES (Pg. 9)'!$A$2&lt;=C16,0,1-VLOOKUP(C16,'DEPRECIATION TABLES (Pg. 9)'!$I$12:$J$50,2,FALSE)))))))</f>
        <v/>
      </c>
      <c r="F16" s="75" t="str">
        <f t="shared" si="0"/>
        <v/>
      </c>
      <c r="G16" s="71"/>
    </row>
    <row r="17" spans="1:7" ht="21" customHeight="1" thickBot="1" x14ac:dyDescent="0.3">
      <c r="A17" s="53"/>
      <c r="B17" s="56"/>
      <c r="C17" s="57"/>
      <c r="D17" s="57"/>
      <c r="E17" s="76" t="str">
        <f>IF(OR(B17="",C17="",D17=""),"",IF(D17=5,IF(('DEPRECIATION TABLES (Pg. 9)'!$A$2-C17)/5&gt;1,1-'DEPRECIATION TABLES (Pg. 9)'!$D$22,IF('DEPRECIATION TABLES (Pg. 9)'!$A$2&lt;=C17,0,1-VLOOKUP(C17,'DEPRECIATION TABLES (Pg. 9)'!$C$12:$D$20,2,FALSE))),IF(D17=10,IF(('DEPRECIATION TABLES (Pg. 9)'!$A$2-C17)/10&gt;1,1-'DEPRECIATION TABLES (Pg. 9)'!$F$32,IF('DEPRECIATION TABLES (Pg. 9)'!$A$2&lt;=C17,0,1-VLOOKUP(C17,'DEPRECIATION TABLES (Pg. 9)'!$E$12:$F$30,2,FALSE))),IF(D17=15,IF(('DEPRECIATION TABLES (Pg. 9)'!$A$2-C17)/15&gt;1,1-'DEPRECIATION TABLES (Pg. 9)'!$H$42,IF('DEPRECIATION TABLES (Pg. 9)'!$A$2&lt;=C17,0,1-VLOOKUP(C17,'DEPRECIATION TABLES (Pg. 9)'!$G$12:$H$40,2,FALSE))),IF(('DEPRECIATION TABLES (Pg. 9)'!$A$2-C17)/20&gt;1,1-'DEPRECIATION TABLES (Pg. 9)'!$J$52,IF('DEPRECIATION TABLES (Pg. 9)'!$A$2&lt;=C17,0,1-VLOOKUP(C17,'DEPRECIATION TABLES (Pg. 9)'!$I$12:$J$50,2,FALSE)))))))</f>
        <v/>
      </c>
      <c r="F17" s="75" t="str">
        <f t="shared" si="0"/>
        <v/>
      </c>
      <c r="G17" s="20"/>
    </row>
    <row r="18" spans="1:7" ht="21" customHeight="1" thickBot="1" x14ac:dyDescent="0.3">
      <c r="A18" s="53"/>
      <c r="B18" s="56"/>
      <c r="C18" s="57"/>
      <c r="D18" s="57"/>
      <c r="E18" s="76" t="str">
        <f>IF(OR(B18="",C18="",D18=""),"",IF(D18=5,IF(('DEPRECIATION TABLES (Pg. 9)'!$A$2-C18)/5&gt;1,1-'DEPRECIATION TABLES (Pg. 9)'!$D$22,IF('DEPRECIATION TABLES (Pg. 9)'!$A$2&lt;=C18,0,1-VLOOKUP(C18,'DEPRECIATION TABLES (Pg. 9)'!$C$12:$D$20,2,FALSE))),IF(D18=10,IF(('DEPRECIATION TABLES (Pg. 9)'!$A$2-C18)/10&gt;1,1-'DEPRECIATION TABLES (Pg. 9)'!$F$32,IF('DEPRECIATION TABLES (Pg. 9)'!$A$2&lt;=C18,0,1-VLOOKUP(C18,'DEPRECIATION TABLES (Pg. 9)'!$E$12:$F$30,2,FALSE))),IF(D18=15,IF(('DEPRECIATION TABLES (Pg. 9)'!$A$2-C18)/15&gt;1,1-'DEPRECIATION TABLES (Pg. 9)'!$H$42,IF('DEPRECIATION TABLES (Pg. 9)'!$A$2&lt;=C18,0,1-VLOOKUP(C18,'DEPRECIATION TABLES (Pg. 9)'!$G$12:$H$40,2,FALSE))),IF(('DEPRECIATION TABLES (Pg. 9)'!$A$2-C18)/20&gt;1,1-'DEPRECIATION TABLES (Pg. 9)'!$J$52,IF('DEPRECIATION TABLES (Pg. 9)'!$A$2&lt;=C18,0,1-VLOOKUP(C18,'DEPRECIATION TABLES (Pg. 9)'!$I$12:$J$50,2,FALSE)))))))</f>
        <v/>
      </c>
      <c r="F18" s="75" t="str">
        <f t="shared" si="0"/>
        <v/>
      </c>
      <c r="G18" s="20"/>
    </row>
    <row r="19" spans="1:7" ht="21" customHeight="1" thickBot="1" x14ac:dyDescent="0.3">
      <c r="A19" s="53"/>
      <c r="B19" s="56"/>
      <c r="C19" s="57"/>
      <c r="D19" s="57"/>
      <c r="E19" s="76" t="str">
        <f>IF(OR(B19="",C19="",D19=""),"",IF(D19=5,IF(('DEPRECIATION TABLES (Pg. 9)'!$A$2-C19)/5&gt;1,1-'DEPRECIATION TABLES (Pg. 9)'!$D$22,IF('DEPRECIATION TABLES (Pg. 9)'!$A$2&lt;=C19,0,1-VLOOKUP(C19,'DEPRECIATION TABLES (Pg. 9)'!$C$12:$D$20,2,FALSE))),IF(D19=10,IF(('DEPRECIATION TABLES (Pg. 9)'!$A$2-C19)/10&gt;1,1-'DEPRECIATION TABLES (Pg. 9)'!$F$32,IF('DEPRECIATION TABLES (Pg. 9)'!$A$2&lt;=C19,0,1-VLOOKUP(C19,'DEPRECIATION TABLES (Pg. 9)'!$E$12:$F$30,2,FALSE))),IF(D19=15,IF(('DEPRECIATION TABLES (Pg. 9)'!$A$2-C19)/15&gt;1,1-'DEPRECIATION TABLES (Pg. 9)'!$H$42,IF('DEPRECIATION TABLES (Pg. 9)'!$A$2&lt;=C19,0,1-VLOOKUP(C19,'DEPRECIATION TABLES (Pg. 9)'!$G$12:$H$40,2,FALSE))),IF(('DEPRECIATION TABLES (Pg. 9)'!$A$2-C19)/20&gt;1,1-'DEPRECIATION TABLES (Pg. 9)'!$J$52,IF('DEPRECIATION TABLES (Pg. 9)'!$A$2&lt;=C19,0,1-VLOOKUP(C19,'DEPRECIATION TABLES (Pg. 9)'!$I$12:$J$50,2,FALSE)))))))</f>
        <v/>
      </c>
      <c r="F19" s="75" t="str">
        <f t="shared" si="0"/>
        <v/>
      </c>
      <c r="G19" s="71"/>
    </row>
    <row r="20" spans="1:7" ht="21" customHeight="1" thickBot="1" x14ac:dyDescent="0.3">
      <c r="A20" s="53"/>
      <c r="B20" s="56"/>
      <c r="C20" s="57"/>
      <c r="D20" s="57"/>
      <c r="E20" s="76" t="str">
        <f>IF(OR(B20="",C20="",D20=""),"",IF(D20=5,IF(('DEPRECIATION TABLES (Pg. 9)'!$A$2-C20)/5&gt;1,1-'DEPRECIATION TABLES (Pg. 9)'!$D$22,IF('DEPRECIATION TABLES (Pg. 9)'!$A$2&lt;=C20,0,1-VLOOKUP(C20,'DEPRECIATION TABLES (Pg. 9)'!$C$12:$D$20,2,FALSE))),IF(D20=10,IF(('DEPRECIATION TABLES (Pg. 9)'!$A$2-C20)/10&gt;1,1-'DEPRECIATION TABLES (Pg. 9)'!$F$32,IF('DEPRECIATION TABLES (Pg. 9)'!$A$2&lt;=C20,0,1-VLOOKUP(C20,'DEPRECIATION TABLES (Pg. 9)'!$E$12:$F$30,2,FALSE))),IF(D20=15,IF(('DEPRECIATION TABLES (Pg. 9)'!$A$2-C20)/15&gt;1,1-'DEPRECIATION TABLES (Pg. 9)'!$H$42,IF('DEPRECIATION TABLES (Pg. 9)'!$A$2&lt;=C20,0,1-VLOOKUP(C20,'DEPRECIATION TABLES (Pg. 9)'!$G$12:$H$40,2,FALSE))),IF(('DEPRECIATION TABLES (Pg. 9)'!$A$2-C20)/20&gt;1,1-'DEPRECIATION TABLES (Pg. 9)'!$J$52,IF('DEPRECIATION TABLES (Pg. 9)'!$A$2&lt;=C20,0,1-VLOOKUP(C20,'DEPRECIATION TABLES (Pg. 9)'!$I$12:$J$50,2,FALSE)))))))</f>
        <v/>
      </c>
      <c r="F20" s="75" t="str">
        <f t="shared" si="0"/>
        <v/>
      </c>
      <c r="G20" s="20"/>
    </row>
    <row r="21" spans="1:7" ht="21" customHeight="1" thickBot="1" x14ac:dyDescent="0.3">
      <c r="A21" s="53"/>
      <c r="B21" s="56"/>
      <c r="C21" s="57"/>
      <c r="D21" s="57"/>
      <c r="E21" s="76" t="str">
        <f>IF(OR(B21="",C21="",D21=""),"",IF(D21=5,IF(('DEPRECIATION TABLES (Pg. 9)'!$A$2-C21)/5&gt;1,1-'DEPRECIATION TABLES (Pg. 9)'!$D$22,IF('DEPRECIATION TABLES (Pg. 9)'!$A$2&lt;=C21,0,1-VLOOKUP(C21,'DEPRECIATION TABLES (Pg. 9)'!$C$12:$D$20,2,FALSE))),IF(D21=10,IF(('DEPRECIATION TABLES (Pg. 9)'!$A$2-C21)/10&gt;1,1-'DEPRECIATION TABLES (Pg. 9)'!$F$32,IF('DEPRECIATION TABLES (Pg. 9)'!$A$2&lt;=C21,0,1-VLOOKUP(C21,'DEPRECIATION TABLES (Pg. 9)'!$E$12:$F$30,2,FALSE))),IF(D21=15,IF(('DEPRECIATION TABLES (Pg. 9)'!$A$2-C21)/15&gt;1,1-'DEPRECIATION TABLES (Pg. 9)'!$H$42,IF('DEPRECIATION TABLES (Pg. 9)'!$A$2&lt;=C21,0,1-VLOOKUP(C21,'DEPRECIATION TABLES (Pg. 9)'!$G$12:$H$40,2,FALSE))),IF(('DEPRECIATION TABLES (Pg. 9)'!$A$2-C21)/20&gt;1,1-'DEPRECIATION TABLES (Pg. 9)'!$J$52,IF('DEPRECIATION TABLES (Pg. 9)'!$A$2&lt;=C21,0,1-VLOOKUP(C21,'DEPRECIATION TABLES (Pg. 9)'!$I$12:$J$50,2,FALSE)))))))</f>
        <v/>
      </c>
      <c r="F21" s="75" t="str">
        <f t="shared" si="0"/>
        <v/>
      </c>
      <c r="G21" s="20"/>
    </row>
    <row r="22" spans="1:7" ht="21" customHeight="1" thickBot="1" x14ac:dyDescent="0.3">
      <c r="A22" s="53"/>
      <c r="B22" s="56"/>
      <c r="C22" s="57"/>
      <c r="D22" s="57"/>
      <c r="E22" s="76" t="str">
        <f>IF(OR(B22="",C22="",D22=""),"",IF(D22=5,IF(('DEPRECIATION TABLES (Pg. 9)'!$A$2-C22)/5&gt;1,1-'DEPRECIATION TABLES (Pg. 9)'!$D$22,IF('DEPRECIATION TABLES (Pg. 9)'!$A$2&lt;=C22,0,1-VLOOKUP(C22,'DEPRECIATION TABLES (Pg. 9)'!$C$12:$D$20,2,FALSE))),IF(D22=10,IF(('DEPRECIATION TABLES (Pg. 9)'!$A$2-C22)/10&gt;1,1-'DEPRECIATION TABLES (Pg. 9)'!$F$32,IF('DEPRECIATION TABLES (Pg. 9)'!$A$2&lt;=C22,0,1-VLOOKUP(C22,'DEPRECIATION TABLES (Pg. 9)'!$E$12:$F$30,2,FALSE))),IF(D22=15,IF(('DEPRECIATION TABLES (Pg. 9)'!$A$2-C22)/15&gt;1,1-'DEPRECIATION TABLES (Pg. 9)'!$H$42,IF('DEPRECIATION TABLES (Pg. 9)'!$A$2&lt;=C22,0,1-VLOOKUP(C22,'DEPRECIATION TABLES (Pg. 9)'!$G$12:$H$40,2,FALSE))),IF(('DEPRECIATION TABLES (Pg. 9)'!$A$2-C22)/20&gt;1,1-'DEPRECIATION TABLES (Pg. 9)'!$J$52,IF('DEPRECIATION TABLES (Pg. 9)'!$A$2&lt;=C22,0,1-VLOOKUP(C22,'DEPRECIATION TABLES (Pg. 9)'!$I$12:$J$50,2,FALSE)))))))</f>
        <v/>
      </c>
      <c r="F22" s="75" t="str">
        <f t="shared" si="0"/>
        <v/>
      </c>
      <c r="G22" s="71"/>
    </row>
    <row r="23" spans="1:7" ht="21" customHeight="1" thickBot="1" x14ac:dyDescent="0.3">
      <c r="A23" s="53"/>
      <c r="B23" s="56"/>
      <c r="C23" s="57"/>
      <c r="D23" s="57"/>
      <c r="E23" s="76" t="str">
        <f>IF(OR(B23="",C23="",D23=""),"",IF(D23=5,IF(('DEPRECIATION TABLES (Pg. 9)'!$A$2-C23)/5&gt;1,1-'DEPRECIATION TABLES (Pg. 9)'!$D$22,IF('DEPRECIATION TABLES (Pg. 9)'!$A$2&lt;=C23,0,1-VLOOKUP(C23,'DEPRECIATION TABLES (Pg. 9)'!$C$12:$D$20,2,FALSE))),IF(D23=10,IF(('DEPRECIATION TABLES (Pg. 9)'!$A$2-C23)/10&gt;1,1-'DEPRECIATION TABLES (Pg. 9)'!$F$32,IF('DEPRECIATION TABLES (Pg. 9)'!$A$2&lt;=C23,0,1-VLOOKUP(C23,'DEPRECIATION TABLES (Pg. 9)'!$E$12:$F$30,2,FALSE))),IF(D23=15,IF(('DEPRECIATION TABLES (Pg. 9)'!$A$2-C23)/15&gt;1,1-'DEPRECIATION TABLES (Pg. 9)'!$H$42,IF('DEPRECIATION TABLES (Pg. 9)'!$A$2&lt;=C23,0,1-VLOOKUP(C23,'DEPRECIATION TABLES (Pg. 9)'!$G$12:$H$40,2,FALSE))),IF(('DEPRECIATION TABLES (Pg. 9)'!$A$2-C23)/20&gt;1,1-'DEPRECIATION TABLES (Pg. 9)'!$J$52,IF('DEPRECIATION TABLES (Pg. 9)'!$A$2&lt;=C23,0,1-VLOOKUP(C23,'DEPRECIATION TABLES (Pg. 9)'!$I$12:$J$50,2,FALSE)))))))</f>
        <v/>
      </c>
      <c r="F23" s="75" t="str">
        <f t="shared" si="0"/>
        <v/>
      </c>
      <c r="G23" s="20"/>
    </row>
    <row r="24" spans="1:7" ht="21" customHeight="1" thickBot="1" x14ac:dyDescent="0.3">
      <c r="A24" s="53"/>
      <c r="B24" s="56"/>
      <c r="C24" s="57"/>
      <c r="D24" s="57"/>
      <c r="E24" s="76" t="str">
        <f>IF(OR(B24="",C24="",D24=""),"",IF(D24=5,IF(('DEPRECIATION TABLES (Pg. 9)'!$A$2-C24)/5&gt;1,1-'DEPRECIATION TABLES (Pg. 9)'!$D$22,IF('DEPRECIATION TABLES (Pg. 9)'!$A$2&lt;=C24,0,1-VLOOKUP(C24,'DEPRECIATION TABLES (Pg. 9)'!$C$12:$D$20,2,FALSE))),IF(D24=10,IF(('DEPRECIATION TABLES (Pg. 9)'!$A$2-C24)/10&gt;1,1-'DEPRECIATION TABLES (Pg. 9)'!$F$32,IF('DEPRECIATION TABLES (Pg. 9)'!$A$2&lt;=C24,0,1-VLOOKUP(C24,'DEPRECIATION TABLES (Pg. 9)'!$E$12:$F$30,2,FALSE))),IF(D24=15,IF(('DEPRECIATION TABLES (Pg. 9)'!$A$2-C24)/15&gt;1,1-'DEPRECIATION TABLES (Pg. 9)'!$H$42,IF('DEPRECIATION TABLES (Pg. 9)'!$A$2&lt;=C24,0,1-VLOOKUP(C24,'DEPRECIATION TABLES (Pg. 9)'!$G$12:$H$40,2,FALSE))),IF(('DEPRECIATION TABLES (Pg. 9)'!$A$2-C24)/20&gt;1,1-'DEPRECIATION TABLES (Pg. 9)'!$J$52,IF('DEPRECIATION TABLES (Pg. 9)'!$A$2&lt;=C24,0,1-VLOOKUP(C24,'DEPRECIATION TABLES (Pg. 9)'!$I$12:$J$50,2,FALSE)))))))</f>
        <v/>
      </c>
      <c r="F24" s="75" t="str">
        <f t="shared" si="0"/>
        <v/>
      </c>
      <c r="G24" s="20"/>
    </row>
    <row r="25" spans="1:7" ht="21" customHeight="1" thickBot="1" x14ac:dyDescent="0.3">
      <c r="A25" s="53"/>
      <c r="B25" s="56"/>
      <c r="C25" s="57"/>
      <c r="D25" s="57"/>
      <c r="E25" s="76" t="str">
        <f>IF(OR(B25="",C25="",D25=""),"",IF(D25=5,IF(('DEPRECIATION TABLES (Pg. 9)'!$A$2-C25)/5&gt;1,1-'DEPRECIATION TABLES (Pg. 9)'!$D$22,IF('DEPRECIATION TABLES (Pg. 9)'!$A$2&lt;=C25,0,1-VLOOKUP(C25,'DEPRECIATION TABLES (Pg. 9)'!$C$12:$D$20,2,FALSE))),IF(D25=10,IF(('DEPRECIATION TABLES (Pg. 9)'!$A$2-C25)/10&gt;1,1-'DEPRECIATION TABLES (Pg. 9)'!$F$32,IF('DEPRECIATION TABLES (Pg. 9)'!$A$2&lt;=C25,0,1-VLOOKUP(C25,'DEPRECIATION TABLES (Pg. 9)'!$E$12:$F$30,2,FALSE))),IF(D25=15,IF(('DEPRECIATION TABLES (Pg. 9)'!$A$2-C25)/15&gt;1,1-'DEPRECIATION TABLES (Pg. 9)'!$H$42,IF('DEPRECIATION TABLES (Pg. 9)'!$A$2&lt;=C25,0,1-VLOOKUP(C25,'DEPRECIATION TABLES (Pg. 9)'!$G$12:$H$40,2,FALSE))),IF(('DEPRECIATION TABLES (Pg. 9)'!$A$2-C25)/20&gt;1,1-'DEPRECIATION TABLES (Pg. 9)'!$J$52,IF('DEPRECIATION TABLES (Pg. 9)'!$A$2&lt;=C25,0,1-VLOOKUP(C25,'DEPRECIATION TABLES (Pg. 9)'!$I$12:$J$50,2,FALSE)))))))</f>
        <v/>
      </c>
      <c r="F25" s="75" t="str">
        <f t="shared" si="0"/>
        <v/>
      </c>
      <c r="G25" s="71"/>
    </row>
    <row r="26" spans="1:7" ht="21" customHeight="1" thickBot="1" x14ac:dyDescent="0.3">
      <c r="A26" s="53"/>
      <c r="B26" s="56"/>
      <c r="C26" s="57"/>
      <c r="D26" s="57"/>
      <c r="E26" s="76" t="str">
        <f>IF(OR(B26="",C26="",D26=""),"",IF(D26=5,IF(('DEPRECIATION TABLES (Pg. 9)'!$A$2-C26)/5&gt;1,1-'DEPRECIATION TABLES (Pg. 9)'!$D$22,IF('DEPRECIATION TABLES (Pg. 9)'!$A$2&lt;=C26,0,1-VLOOKUP(C26,'DEPRECIATION TABLES (Pg. 9)'!$C$12:$D$20,2,FALSE))),IF(D26=10,IF(('DEPRECIATION TABLES (Pg. 9)'!$A$2-C26)/10&gt;1,1-'DEPRECIATION TABLES (Pg. 9)'!$F$32,IF('DEPRECIATION TABLES (Pg. 9)'!$A$2&lt;=C26,0,1-VLOOKUP(C26,'DEPRECIATION TABLES (Pg. 9)'!$E$12:$F$30,2,FALSE))),IF(D26=15,IF(('DEPRECIATION TABLES (Pg. 9)'!$A$2-C26)/15&gt;1,1-'DEPRECIATION TABLES (Pg. 9)'!$H$42,IF('DEPRECIATION TABLES (Pg. 9)'!$A$2&lt;=C26,0,1-VLOOKUP(C26,'DEPRECIATION TABLES (Pg. 9)'!$G$12:$H$40,2,FALSE))),IF(('DEPRECIATION TABLES (Pg. 9)'!$A$2-C26)/20&gt;1,1-'DEPRECIATION TABLES (Pg. 9)'!$J$52,IF('DEPRECIATION TABLES (Pg. 9)'!$A$2&lt;=C26,0,1-VLOOKUP(C26,'DEPRECIATION TABLES (Pg. 9)'!$I$12:$J$50,2,FALSE)))))))</f>
        <v/>
      </c>
      <c r="F26" s="75" t="str">
        <f t="shared" si="0"/>
        <v/>
      </c>
      <c r="G26" s="20"/>
    </row>
    <row r="27" spans="1:7" ht="21" customHeight="1" thickBot="1" x14ac:dyDescent="0.3">
      <c r="A27" s="53"/>
      <c r="B27" s="56"/>
      <c r="C27" s="57"/>
      <c r="D27" s="57"/>
      <c r="E27" s="76" t="str">
        <f>IF(OR(B27="",C27="",D27=""),"",IF(D27=5,IF(('DEPRECIATION TABLES (Pg. 9)'!$A$2-C27)/5&gt;1,1-'DEPRECIATION TABLES (Pg. 9)'!$D$22,IF('DEPRECIATION TABLES (Pg. 9)'!$A$2&lt;=C27,0,1-VLOOKUP(C27,'DEPRECIATION TABLES (Pg. 9)'!$C$12:$D$20,2,FALSE))),IF(D27=10,IF(('DEPRECIATION TABLES (Pg. 9)'!$A$2-C27)/10&gt;1,1-'DEPRECIATION TABLES (Pg. 9)'!$F$32,IF('DEPRECIATION TABLES (Pg. 9)'!$A$2&lt;=C27,0,1-VLOOKUP(C27,'DEPRECIATION TABLES (Pg. 9)'!$E$12:$F$30,2,FALSE))),IF(D27=15,IF(('DEPRECIATION TABLES (Pg. 9)'!$A$2-C27)/15&gt;1,1-'DEPRECIATION TABLES (Pg. 9)'!$H$42,IF('DEPRECIATION TABLES (Pg. 9)'!$A$2&lt;=C27,0,1-VLOOKUP(C27,'DEPRECIATION TABLES (Pg. 9)'!$G$12:$H$40,2,FALSE))),IF(('DEPRECIATION TABLES (Pg. 9)'!$A$2-C27)/20&gt;1,1-'DEPRECIATION TABLES (Pg. 9)'!$J$52,IF('DEPRECIATION TABLES (Pg. 9)'!$A$2&lt;=C27,0,1-VLOOKUP(C27,'DEPRECIATION TABLES (Pg. 9)'!$I$12:$J$50,2,FALSE)))))))</f>
        <v/>
      </c>
      <c r="F27" s="75" t="str">
        <f t="shared" si="0"/>
        <v/>
      </c>
      <c r="G27" s="20"/>
    </row>
    <row r="28" spans="1:7" ht="21" customHeight="1" thickBot="1" x14ac:dyDescent="0.3">
      <c r="A28" s="53"/>
      <c r="B28" s="56"/>
      <c r="C28" s="57"/>
      <c r="D28" s="57"/>
      <c r="E28" s="76" t="str">
        <f>IF(OR(B28="",C28="",D28=""),"",IF(D28=5,IF(('DEPRECIATION TABLES (Pg. 9)'!$A$2-C28)/5&gt;1,1-'DEPRECIATION TABLES (Pg. 9)'!$D$22,IF('DEPRECIATION TABLES (Pg. 9)'!$A$2&lt;=C28,0,1-VLOOKUP(C28,'DEPRECIATION TABLES (Pg. 9)'!$C$12:$D$20,2,FALSE))),IF(D28=10,IF(('DEPRECIATION TABLES (Pg. 9)'!$A$2-C28)/10&gt;1,1-'DEPRECIATION TABLES (Pg. 9)'!$F$32,IF('DEPRECIATION TABLES (Pg. 9)'!$A$2&lt;=C28,0,1-VLOOKUP(C28,'DEPRECIATION TABLES (Pg. 9)'!$E$12:$F$30,2,FALSE))),IF(D28=15,IF(('DEPRECIATION TABLES (Pg. 9)'!$A$2-C28)/15&gt;1,1-'DEPRECIATION TABLES (Pg. 9)'!$H$42,IF('DEPRECIATION TABLES (Pg. 9)'!$A$2&lt;=C28,0,1-VLOOKUP(C28,'DEPRECIATION TABLES (Pg. 9)'!$G$12:$H$40,2,FALSE))),IF(('DEPRECIATION TABLES (Pg. 9)'!$A$2-C28)/20&gt;1,1-'DEPRECIATION TABLES (Pg. 9)'!$J$52,IF('DEPRECIATION TABLES (Pg. 9)'!$A$2&lt;=C28,0,1-VLOOKUP(C28,'DEPRECIATION TABLES (Pg. 9)'!$I$12:$J$50,2,FALSE)))))))</f>
        <v/>
      </c>
      <c r="F28" s="75" t="str">
        <f t="shared" si="0"/>
        <v/>
      </c>
      <c r="G28" s="71"/>
    </row>
    <row r="29" spans="1:7" ht="21" customHeight="1" thickBot="1" x14ac:dyDescent="0.3">
      <c r="A29" s="53"/>
      <c r="B29" s="56"/>
      <c r="C29" s="57"/>
      <c r="D29" s="57"/>
      <c r="E29" s="76" t="str">
        <f>IF(OR(B29="",C29="",D29=""),"",IF(D29=5,IF(('DEPRECIATION TABLES (Pg. 9)'!$A$2-C29)/5&gt;1,1-'DEPRECIATION TABLES (Pg. 9)'!$D$22,IF('DEPRECIATION TABLES (Pg. 9)'!$A$2&lt;=C29,0,1-VLOOKUP(C29,'DEPRECIATION TABLES (Pg. 9)'!$C$12:$D$20,2,FALSE))),IF(D29=10,IF(('DEPRECIATION TABLES (Pg. 9)'!$A$2-C29)/10&gt;1,1-'DEPRECIATION TABLES (Pg. 9)'!$F$32,IF('DEPRECIATION TABLES (Pg. 9)'!$A$2&lt;=C29,0,1-VLOOKUP(C29,'DEPRECIATION TABLES (Pg. 9)'!$E$12:$F$30,2,FALSE))),IF(D29=15,IF(('DEPRECIATION TABLES (Pg. 9)'!$A$2-C29)/15&gt;1,1-'DEPRECIATION TABLES (Pg. 9)'!$H$42,IF('DEPRECIATION TABLES (Pg. 9)'!$A$2&lt;=C29,0,1-VLOOKUP(C29,'DEPRECIATION TABLES (Pg. 9)'!$G$12:$H$40,2,FALSE))),IF(('DEPRECIATION TABLES (Pg. 9)'!$A$2-C29)/20&gt;1,1-'DEPRECIATION TABLES (Pg. 9)'!$J$52,IF('DEPRECIATION TABLES (Pg. 9)'!$A$2&lt;=C29,0,1-VLOOKUP(C29,'DEPRECIATION TABLES (Pg. 9)'!$I$12:$J$50,2,FALSE)))))))</f>
        <v/>
      </c>
      <c r="F29" s="75" t="str">
        <f t="shared" si="0"/>
        <v/>
      </c>
      <c r="G29" s="20"/>
    </row>
    <row r="30" spans="1:7" ht="21" customHeight="1" thickBot="1" x14ac:dyDescent="0.3">
      <c r="A30" s="53"/>
      <c r="B30" s="56"/>
      <c r="C30" s="57"/>
      <c r="D30" s="57"/>
      <c r="E30" s="76" t="str">
        <f>IF(OR(B30="",C30="",D30=""),"",IF(D30=5,IF(('DEPRECIATION TABLES (Pg. 9)'!$A$2-C30)/5&gt;1,1-'DEPRECIATION TABLES (Pg. 9)'!$D$22,IF('DEPRECIATION TABLES (Pg. 9)'!$A$2&lt;=C30,0,1-VLOOKUP(C30,'DEPRECIATION TABLES (Pg. 9)'!$C$12:$D$20,2,FALSE))),IF(D30=10,IF(('DEPRECIATION TABLES (Pg. 9)'!$A$2-C30)/10&gt;1,1-'DEPRECIATION TABLES (Pg. 9)'!$F$32,IF('DEPRECIATION TABLES (Pg. 9)'!$A$2&lt;=C30,0,1-VLOOKUP(C30,'DEPRECIATION TABLES (Pg. 9)'!$E$12:$F$30,2,FALSE))),IF(D30=15,IF(('DEPRECIATION TABLES (Pg. 9)'!$A$2-C30)/15&gt;1,1-'DEPRECIATION TABLES (Pg. 9)'!$H$42,IF('DEPRECIATION TABLES (Pg. 9)'!$A$2&lt;=C30,0,1-VLOOKUP(C30,'DEPRECIATION TABLES (Pg. 9)'!$G$12:$H$40,2,FALSE))),IF(('DEPRECIATION TABLES (Pg. 9)'!$A$2-C30)/20&gt;1,1-'DEPRECIATION TABLES (Pg. 9)'!$J$52,IF('DEPRECIATION TABLES (Pg. 9)'!$A$2&lt;=C30,0,1-VLOOKUP(C30,'DEPRECIATION TABLES (Pg. 9)'!$I$12:$J$50,2,FALSE)))))))</f>
        <v/>
      </c>
      <c r="F30" s="75" t="str">
        <f t="shared" si="0"/>
        <v/>
      </c>
      <c r="G30" s="20"/>
    </row>
    <row r="31" spans="1:7" ht="21" customHeight="1" thickBot="1" x14ac:dyDescent="0.3">
      <c r="A31" s="53"/>
      <c r="B31" s="56"/>
      <c r="C31" s="57"/>
      <c r="D31" s="57"/>
      <c r="E31" s="76" t="str">
        <f>IF(OR(B31="",C31="",D31=""),"",IF(D31=5,IF(('DEPRECIATION TABLES (Pg. 9)'!$A$2-C31)/5&gt;1,1-'DEPRECIATION TABLES (Pg. 9)'!$D$22,IF('DEPRECIATION TABLES (Pg. 9)'!$A$2&lt;=C31,0,1-VLOOKUP(C31,'DEPRECIATION TABLES (Pg. 9)'!$C$12:$D$20,2,FALSE))),IF(D31=10,IF(('DEPRECIATION TABLES (Pg. 9)'!$A$2-C31)/10&gt;1,1-'DEPRECIATION TABLES (Pg. 9)'!$F$32,IF('DEPRECIATION TABLES (Pg. 9)'!$A$2&lt;=C31,0,1-VLOOKUP(C31,'DEPRECIATION TABLES (Pg. 9)'!$E$12:$F$30,2,FALSE))),IF(D31=15,IF(('DEPRECIATION TABLES (Pg. 9)'!$A$2-C31)/15&gt;1,1-'DEPRECIATION TABLES (Pg. 9)'!$H$42,IF('DEPRECIATION TABLES (Pg. 9)'!$A$2&lt;=C31,0,1-VLOOKUP(C31,'DEPRECIATION TABLES (Pg. 9)'!$G$12:$H$40,2,FALSE))),IF(('DEPRECIATION TABLES (Pg. 9)'!$A$2-C31)/20&gt;1,1-'DEPRECIATION TABLES (Pg. 9)'!$J$52,IF('DEPRECIATION TABLES (Pg. 9)'!$A$2&lt;=C31,0,1-VLOOKUP(C31,'DEPRECIATION TABLES (Pg. 9)'!$I$12:$J$50,2,FALSE)))))))</f>
        <v/>
      </c>
      <c r="F31" s="75" t="str">
        <f t="shared" si="0"/>
        <v/>
      </c>
      <c r="G31" s="71"/>
    </row>
    <row r="32" spans="1:7" ht="21" customHeight="1" thickBot="1" x14ac:dyDescent="0.3">
      <c r="A32" s="53"/>
      <c r="B32" s="56"/>
      <c r="C32" s="57"/>
      <c r="D32" s="57"/>
      <c r="E32" s="76" t="str">
        <f>IF(OR(B32="",C32="",D32=""),"",IF(D32=5,IF(('DEPRECIATION TABLES (Pg. 9)'!$A$2-C32)/5&gt;1,1-'DEPRECIATION TABLES (Pg. 9)'!$D$22,IF('DEPRECIATION TABLES (Pg. 9)'!$A$2&lt;=C32,0,1-VLOOKUP(C32,'DEPRECIATION TABLES (Pg. 9)'!$C$12:$D$20,2,FALSE))),IF(D32=10,IF(('DEPRECIATION TABLES (Pg. 9)'!$A$2-C32)/10&gt;1,1-'DEPRECIATION TABLES (Pg. 9)'!$F$32,IF('DEPRECIATION TABLES (Pg. 9)'!$A$2&lt;=C32,0,1-VLOOKUP(C32,'DEPRECIATION TABLES (Pg. 9)'!$E$12:$F$30,2,FALSE))),IF(D32=15,IF(('DEPRECIATION TABLES (Pg. 9)'!$A$2-C32)/15&gt;1,1-'DEPRECIATION TABLES (Pg. 9)'!$H$42,IF('DEPRECIATION TABLES (Pg. 9)'!$A$2&lt;=C32,0,1-VLOOKUP(C32,'DEPRECIATION TABLES (Pg. 9)'!$G$12:$H$40,2,FALSE))),IF(('DEPRECIATION TABLES (Pg. 9)'!$A$2-C32)/20&gt;1,1-'DEPRECIATION TABLES (Pg. 9)'!$J$52,IF('DEPRECIATION TABLES (Pg. 9)'!$A$2&lt;=C32,0,1-VLOOKUP(C32,'DEPRECIATION TABLES (Pg. 9)'!$I$12:$J$50,2,FALSE)))))))</f>
        <v/>
      </c>
      <c r="F32" s="75" t="str">
        <f t="shared" si="0"/>
        <v/>
      </c>
      <c r="G32" s="20"/>
    </row>
    <row r="33" spans="1:7" ht="21" customHeight="1" thickBot="1" x14ac:dyDescent="0.3">
      <c r="A33" s="53"/>
      <c r="B33" s="56"/>
      <c r="C33" s="57"/>
      <c r="D33" s="57"/>
      <c r="E33" s="76" t="str">
        <f>IF(OR(B33="",C33="",D33=""),"",IF(D33=5,IF(('DEPRECIATION TABLES (Pg. 9)'!$A$2-C33)/5&gt;1,1-'DEPRECIATION TABLES (Pg. 9)'!$D$22,IF('DEPRECIATION TABLES (Pg. 9)'!$A$2&lt;=C33,0,1-VLOOKUP(C33,'DEPRECIATION TABLES (Pg. 9)'!$C$12:$D$20,2,FALSE))),IF(D33=10,IF(('DEPRECIATION TABLES (Pg. 9)'!$A$2-C33)/10&gt;1,1-'DEPRECIATION TABLES (Pg. 9)'!$F$32,IF('DEPRECIATION TABLES (Pg. 9)'!$A$2&lt;=C33,0,1-VLOOKUP(C33,'DEPRECIATION TABLES (Pg. 9)'!$E$12:$F$30,2,FALSE))),IF(D33=15,IF(('DEPRECIATION TABLES (Pg. 9)'!$A$2-C33)/15&gt;1,1-'DEPRECIATION TABLES (Pg. 9)'!$H$42,IF('DEPRECIATION TABLES (Pg. 9)'!$A$2&lt;=C33,0,1-VLOOKUP(C33,'DEPRECIATION TABLES (Pg. 9)'!$G$12:$H$40,2,FALSE))),IF(('DEPRECIATION TABLES (Pg. 9)'!$A$2-C33)/20&gt;1,1-'DEPRECIATION TABLES (Pg. 9)'!$J$52,IF('DEPRECIATION TABLES (Pg. 9)'!$A$2&lt;=C33,0,1-VLOOKUP(C33,'DEPRECIATION TABLES (Pg. 9)'!$I$12:$J$50,2,FALSE)))))))</f>
        <v/>
      </c>
      <c r="F33" s="75" t="str">
        <f t="shared" si="0"/>
        <v/>
      </c>
      <c r="G33" s="20"/>
    </row>
    <row r="34" spans="1:7" ht="21" customHeight="1" thickBot="1" x14ac:dyDescent="0.3">
      <c r="A34" s="53"/>
      <c r="B34" s="56"/>
      <c r="C34" s="57"/>
      <c r="D34" s="57"/>
      <c r="E34" s="76" t="str">
        <f>IF(OR(B34="",C34="",D34=""),"",IF(D34=5,IF(('DEPRECIATION TABLES (Pg. 9)'!$A$2-C34)/5&gt;1,1-'DEPRECIATION TABLES (Pg. 9)'!$D$22,IF('DEPRECIATION TABLES (Pg. 9)'!$A$2&lt;=C34,0,1-VLOOKUP(C34,'DEPRECIATION TABLES (Pg. 9)'!$C$12:$D$20,2,FALSE))),IF(D34=10,IF(('DEPRECIATION TABLES (Pg. 9)'!$A$2-C34)/10&gt;1,1-'DEPRECIATION TABLES (Pg. 9)'!$F$32,IF('DEPRECIATION TABLES (Pg. 9)'!$A$2&lt;=C34,0,1-VLOOKUP(C34,'DEPRECIATION TABLES (Pg. 9)'!$E$12:$F$30,2,FALSE))),IF(D34=15,IF(('DEPRECIATION TABLES (Pg. 9)'!$A$2-C34)/15&gt;1,1-'DEPRECIATION TABLES (Pg. 9)'!$H$42,IF('DEPRECIATION TABLES (Pg. 9)'!$A$2&lt;=C34,0,1-VLOOKUP(C34,'DEPRECIATION TABLES (Pg. 9)'!$G$12:$H$40,2,FALSE))),IF(('DEPRECIATION TABLES (Pg. 9)'!$A$2-C34)/20&gt;1,1-'DEPRECIATION TABLES (Pg. 9)'!$J$52,IF('DEPRECIATION TABLES (Pg. 9)'!$A$2&lt;=C34,0,1-VLOOKUP(C34,'DEPRECIATION TABLES (Pg. 9)'!$I$12:$J$50,2,FALSE)))))))</f>
        <v/>
      </c>
      <c r="F34" s="75" t="str">
        <f t="shared" si="0"/>
        <v/>
      </c>
      <c r="G34" s="71"/>
    </row>
    <row r="35" spans="1:7" ht="21" customHeight="1" thickBot="1" x14ac:dyDescent="0.3">
      <c r="A35" s="53"/>
      <c r="B35" s="56"/>
      <c r="C35" s="57"/>
      <c r="D35" s="57"/>
      <c r="E35" s="76" t="str">
        <f>IF(OR(B35="",C35="",D35=""),"",IF(D35=5,IF(('DEPRECIATION TABLES (Pg. 9)'!$A$2-C35)/5&gt;1,1-'DEPRECIATION TABLES (Pg. 9)'!$D$22,IF('DEPRECIATION TABLES (Pg. 9)'!$A$2&lt;=C35,0,1-VLOOKUP(C35,'DEPRECIATION TABLES (Pg. 9)'!$C$12:$D$20,2,FALSE))),IF(D35=10,IF(('DEPRECIATION TABLES (Pg. 9)'!$A$2-C35)/10&gt;1,1-'DEPRECIATION TABLES (Pg. 9)'!$F$32,IF('DEPRECIATION TABLES (Pg. 9)'!$A$2&lt;=C35,0,1-VLOOKUP(C35,'DEPRECIATION TABLES (Pg. 9)'!$E$12:$F$30,2,FALSE))),IF(D35=15,IF(('DEPRECIATION TABLES (Pg. 9)'!$A$2-C35)/15&gt;1,1-'DEPRECIATION TABLES (Pg. 9)'!$H$42,IF('DEPRECIATION TABLES (Pg. 9)'!$A$2&lt;=C35,0,1-VLOOKUP(C35,'DEPRECIATION TABLES (Pg. 9)'!$G$12:$H$40,2,FALSE))),IF(('DEPRECIATION TABLES (Pg. 9)'!$A$2-C35)/20&gt;1,1-'DEPRECIATION TABLES (Pg. 9)'!$J$52,IF('DEPRECIATION TABLES (Pg. 9)'!$A$2&lt;=C35,0,1-VLOOKUP(C35,'DEPRECIATION TABLES (Pg. 9)'!$I$12:$J$50,2,FALSE)))))))</f>
        <v/>
      </c>
      <c r="F35" s="75" t="str">
        <f t="shared" si="0"/>
        <v/>
      </c>
      <c r="G35" s="20"/>
    </row>
    <row r="36" spans="1:7" ht="21" customHeight="1" thickBot="1" x14ac:dyDescent="0.3">
      <c r="A36" s="53"/>
      <c r="B36" s="56"/>
      <c r="C36" s="57"/>
      <c r="D36" s="57"/>
      <c r="E36" s="76" t="str">
        <f>IF(OR(B36="",C36="",D36=""),"",IF(D36=5,IF(('DEPRECIATION TABLES (Pg. 9)'!$A$2-C36)/5&gt;1,1-'DEPRECIATION TABLES (Pg. 9)'!$D$22,IF('DEPRECIATION TABLES (Pg. 9)'!$A$2&lt;=C36,0,1-VLOOKUP(C36,'DEPRECIATION TABLES (Pg. 9)'!$C$12:$D$20,2,FALSE))),IF(D36=10,IF(('DEPRECIATION TABLES (Pg. 9)'!$A$2-C36)/10&gt;1,1-'DEPRECIATION TABLES (Pg. 9)'!$F$32,IF('DEPRECIATION TABLES (Pg. 9)'!$A$2&lt;=C36,0,1-VLOOKUP(C36,'DEPRECIATION TABLES (Pg. 9)'!$E$12:$F$30,2,FALSE))),IF(D36=15,IF(('DEPRECIATION TABLES (Pg. 9)'!$A$2-C36)/15&gt;1,1-'DEPRECIATION TABLES (Pg. 9)'!$H$42,IF('DEPRECIATION TABLES (Pg. 9)'!$A$2&lt;=C36,0,1-VLOOKUP(C36,'DEPRECIATION TABLES (Pg. 9)'!$G$12:$H$40,2,FALSE))),IF(('DEPRECIATION TABLES (Pg. 9)'!$A$2-C36)/20&gt;1,1-'DEPRECIATION TABLES (Pg. 9)'!$J$52,IF('DEPRECIATION TABLES (Pg. 9)'!$A$2&lt;=C36,0,1-VLOOKUP(C36,'DEPRECIATION TABLES (Pg. 9)'!$I$12:$J$50,2,FALSE)))))))</f>
        <v/>
      </c>
      <c r="F36" s="75" t="str">
        <f t="shared" si="0"/>
        <v/>
      </c>
      <c r="G36" s="20"/>
    </row>
    <row r="37" spans="1:7" ht="21" customHeight="1" thickBot="1" x14ac:dyDescent="0.3">
      <c r="A37" s="53"/>
      <c r="B37" s="56"/>
      <c r="C37" s="57"/>
      <c r="D37" s="57"/>
      <c r="E37" s="76" t="str">
        <f>IF(OR(B37="",C37="",D37=""),"",IF(D37=5,IF(('DEPRECIATION TABLES (Pg. 9)'!$A$2-C37)/5&gt;1,1-'DEPRECIATION TABLES (Pg. 9)'!$D$22,IF('DEPRECIATION TABLES (Pg. 9)'!$A$2&lt;=C37,0,1-VLOOKUP(C37,'DEPRECIATION TABLES (Pg. 9)'!$C$12:$D$20,2,FALSE))),IF(D37=10,IF(('DEPRECIATION TABLES (Pg. 9)'!$A$2-C37)/10&gt;1,1-'DEPRECIATION TABLES (Pg. 9)'!$F$32,IF('DEPRECIATION TABLES (Pg. 9)'!$A$2&lt;=C37,0,1-VLOOKUP(C37,'DEPRECIATION TABLES (Pg. 9)'!$E$12:$F$30,2,FALSE))),IF(D37=15,IF(('DEPRECIATION TABLES (Pg. 9)'!$A$2-C37)/15&gt;1,1-'DEPRECIATION TABLES (Pg. 9)'!$H$42,IF('DEPRECIATION TABLES (Pg. 9)'!$A$2&lt;=C37,0,1-VLOOKUP(C37,'DEPRECIATION TABLES (Pg. 9)'!$G$12:$H$40,2,FALSE))),IF(('DEPRECIATION TABLES (Pg. 9)'!$A$2-C37)/20&gt;1,1-'DEPRECIATION TABLES (Pg. 9)'!$J$52,IF('DEPRECIATION TABLES (Pg. 9)'!$A$2&lt;=C37,0,1-VLOOKUP(C37,'DEPRECIATION TABLES (Pg. 9)'!$I$12:$J$50,2,FALSE)))))))</f>
        <v/>
      </c>
      <c r="F37" s="75" t="str">
        <f t="shared" si="0"/>
        <v/>
      </c>
      <c r="G37" s="71"/>
    </row>
    <row r="38" spans="1:7" ht="21" customHeight="1" thickBot="1" x14ac:dyDescent="0.3">
      <c r="A38" s="53"/>
      <c r="B38" s="56"/>
      <c r="C38" s="57"/>
      <c r="D38" s="57"/>
      <c r="E38" s="76" t="str">
        <f>IF(OR(B38="",C38="",D38=""),"",IF(D38=5,IF(('DEPRECIATION TABLES (Pg. 9)'!$A$2-C38)/5&gt;1,1-'DEPRECIATION TABLES (Pg. 9)'!$D$22,IF('DEPRECIATION TABLES (Pg. 9)'!$A$2&lt;=C38,0,1-VLOOKUP(C38,'DEPRECIATION TABLES (Pg. 9)'!$C$12:$D$20,2,FALSE))),IF(D38=10,IF(('DEPRECIATION TABLES (Pg. 9)'!$A$2-C38)/10&gt;1,1-'DEPRECIATION TABLES (Pg. 9)'!$F$32,IF('DEPRECIATION TABLES (Pg. 9)'!$A$2&lt;=C38,0,1-VLOOKUP(C38,'DEPRECIATION TABLES (Pg. 9)'!$E$12:$F$30,2,FALSE))),IF(D38=15,IF(('DEPRECIATION TABLES (Pg. 9)'!$A$2-C38)/15&gt;1,1-'DEPRECIATION TABLES (Pg. 9)'!$H$42,IF('DEPRECIATION TABLES (Pg. 9)'!$A$2&lt;=C38,0,1-VLOOKUP(C38,'DEPRECIATION TABLES (Pg. 9)'!$G$12:$H$40,2,FALSE))),IF(('DEPRECIATION TABLES (Pg. 9)'!$A$2-C38)/20&gt;1,1-'DEPRECIATION TABLES (Pg. 9)'!$J$52,IF('DEPRECIATION TABLES (Pg. 9)'!$A$2&lt;=C38,0,1-VLOOKUP(C38,'DEPRECIATION TABLES (Pg. 9)'!$I$12:$J$50,2,FALSE)))))))</f>
        <v/>
      </c>
      <c r="F38" s="75" t="str">
        <f t="shared" si="0"/>
        <v/>
      </c>
      <c r="G38" s="20"/>
    </row>
    <row r="39" spans="1:7" x14ac:dyDescent="0.25">
      <c r="E39" s="21" t="str">
        <f>IF(C39&gt;0,LOOKUP(#REF!-C39,#REF!),"")</f>
        <v/>
      </c>
      <c r="F39" s="20" t="str">
        <f t="shared" ref="F39:F54" si="1">IF(C39&gt;0,B39*(1-E39),"")</f>
        <v/>
      </c>
      <c r="G39" s="20"/>
    </row>
    <row r="40" spans="1:7" x14ac:dyDescent="0.25">
      <c r="E40" s="21" t="str">
        <f>IF(C40&gt;0,LOOKUP(#REF!-C40,#REF!),"")</f>
        <v/>
      </c>
      <c r="F40" s="20" t="str">
        <f t="shared" si="1"/>
        <v/>
      </c>
      <c r="G40" s="20"/>
    </row>
    <row r="41" spans="1:7" x14ac:dyDescent="0.25">
      <c r="E41" s="21" t="str">
        <f>IF(C41&gt;0,LOOKUP(#REF!-C41,#REF!),"")</f>
        <v/>
      </c>
      <c r="F41" s="20" t="str">
        <f t="shared" si="1"/>
        <v/>
      </c>
      <c r="G41" s="20"/>
    </row>
    <row r="42" spans="1:7" x14ac:dyDescent="0.25">
      <c r="E42" s="21" t="str">
        <f>IF(C42&gt;0,LOOKUP(#REF!-C42,#REF!),"")</f>
        <v/>
      </c>
      <c r="F42" s="20" t="str">
        <f t="shared" si="1"/>
        <v/>
      </c>
      <c r="G42" s="20"/>
    </row>
    <row r="43" spans="1:7" x14ac:dyDescent="0.25">
      <c r="E43" s="21" t="str">
        <f>IF(C43&gt;0,LOOKUP(#REF!-C43,#REF!),"")</f>
        <v/>
      </c>
      <c r="F43" s="20" t="str">
        <f t="shared" si="1"/>
        <v/>
      </c>
      <c r="G43" s="20"/>
    </row>
    <row r="44" spans="1:7" x14ac:dyDescent="0.25">
      <c r="E44" s="21" t="str">
        <f>IF(C44&gt;0,LOOKUP(#REF!-C44,#REF!),"")</f>
        <v/>
      </c>
      <c r="F44" s="20" t="str">
        <f t="shared" si="1"/>
        <v/>
      </c>
      <c r="G44" s="20"/>
    </row>
    <row r="45" spans="1:7" x14ac:dyDescent="0.25">
      <c r="E45" s="21" t="str">
        <f>IF(C45&gt;0,LOOKUP(#REF!-C45,#REF!),"")</f>
        <v/>
      </c>
      <c r="F45" s="20" t="str">
        <f t="shared" si="1"/>
        <v/>
      </c>
      <c r="G45" s="20"/>
    </row>
    <row r="46" spans="1:7" x14ac:dyDescent="0.25">
      <c r="E46" s="21" t="str">
        <f>IF(C46&gt;0,LOOKUP(#REF!-C46,#REF!),"")</f>
        <v/>
      </c>
      <c r="F46" s="20" t="str">
        <f t="shared" si="1"/>
        <v/>
      </c>
      <c r="G46" s="20"/>
    </row>
    <row r="47" spans="1:7" x14ac:dyDescent="0.25">
      <c r="E47" s="21" t="str">
        <f>IF(C47&gt;0,LOOKUP(#REF!-C47,#REF!),"")</f>
        <v/>
      </c>
      <c r="F47" s="20" t="str">
        <f t="shared" si="1"/>
        <v/>
      </c>
      <c r="G47" s="20"/>
    </row>
    <row r="48" spans="1:7" x14ac:dyDescent="0.25">
      <c r="E48" s="21" t="str">
        <f>IF(C48&gt;0,LOOKUP(#REF!-C48,#REF!),"")</f>
        <v/>
      </c>
      <c r="F48" s="20" t="str">
        <f t="shared" si="1"/>
        <v/>
      </c>
      <c r="G48" s="20"/>
    </row>
    <row r="49" spans="5:7" x14ac:dyDescent="0.25">
      <c r="E49" s="21" t="str">
        <f>IF(C49&gt;0,LOOKUP(#REF!-C49,#REF!),"")</f>
        <v/>
      </c>
      <c r="F49" s="20" t="str">
        <f t="shared" si="1"/>
        <v/>
      </c>
      <c r="G49" s="20"/>
    </row>
    <row r="50" spans="5:7" x14ac:dyDescent="0.25">
      <c r="E50" s="21" t="str">
        <f>IF(C50&gt;0,LOOKUP(#REF!-C50,#REF!),"")</f>
        <v/>
      </c>
      <c r="F50" s="20" t="str">
        <f t="shared" si="1"/>
        <v/>
      </c>
      <c r="G50" s="20"/>
    </row>
    <row r="51" spans="5:7" x14ac:dyDescent="0.25">
      <c r="E51" s="21" t="str">
        <f>IF(C51&gt;0,LOOKUP(#REF!-C51,#REF!),"")</f>
        <v/>
      </c>
      <c r="F51" s="20" t="str">
        <f t="shared" si="1"/>
        <v/>
      </c>
      <c r="G51" s="20"/>
    </row>
    <row r="52" spans="5:7" x14ac:dyDescent="0.25">
      <c r="E52" s="21" t="str">
        <f>IF(C52&gt;0,LOOKUP(#REF!-C52,#REF!),"")</f>
        <v/>
      </c>
      <c r="F52" s="20" t="str">
        <f t="shared" si="1"/>
        <v/>
      </c>
      <c r="G52" s="20"/>
    </row>
    <row r="53" spans="5:7" x14ac:dyDescent="0.25">
      <c r="E53" s="21" t="str">
        <f>IF(C53&gt;0,LOOKUP(#REF!-C53,#REF!),"")</f>
        <v/>
      </c>
      <c r="F53" s="20" t="str">
        <f t="shared" si="1"/>
        <v/>
      </c>
      <c r="G53" s="20"/>
    </row>
    <row r="54" spans="5:7" x14ac:dyDescent="0.25">
      <c r="E54" s="21" t="str">
        <f>IF(C54&gt;0,LOOKUP(#REF!-C54,#REF!),"")</f>
        <v/>
      </c>
      <c r="F54" s="20" t="str">
        <f t="shared" si="1"/>
        <v/>
      </c>
      <c r="G54" s="20"/>
    </row>
    <row r="55" spans="5:7" x14ac:dyDescent="0.25">
      <c r="E55" s="21" t="str">
        <f>IF(C55&gt;0,LOOKUP(#REF!-C55,#REF!),"")</f>
        <v/>
      </c>
      <c r="F55" s="20" t="str">
        <f t="shared" ref="F55:F88" si="2">IF(C55&gt;0,B55*(1-E55),"")</f>
        <v/>
      </c>
      <c r="G55" s="20"/>
    </row>
    <row r="56" spans="5:7" x14ac:dyDescent="0.25">
      <c r="E56" s="21" t="str">
        <f>IF(C56&gt;0,LOOKUP(#REF!-C56,#REF!),"")</f>
        <v/>
      </c>
      <c r="F56" s="20" t="str">
        <f t="shared" si="2"/>
        <v/>
      </c>
      <c r="G56" s="20"/>
    </row>
    <row r="57" spans="5:7" x14ac:dyDescent="0.25">
      <c r="E57" s="21" t="str">
        <f>IF(C57&gt;0,LOOKUP(#REF!-C57,#REF!),"")</f>
        <v/>
      </c>
      <c r="F57" s="20" t="str">
        <f t="shared" si="2"/>
        <v/>
      </c>
      <c r="G57" s="20"/>
    </row>
    <row r="58" spans="5:7" x14ac:dyDescent="0.25">
      <c r="E58" s="21" t="str">
        <f>IF(C58&gt;0,LOOKUP(#REF!-C58,#REF!),"")</f>
        <v/>
      </c>
      <c r="F58" s="20" t="str">
        <f t="shared" si="2"/>
        <v/>
      </c>
      <c r="G58" s="20"/>
    </row>
    <row r="59" spans="5:7" x14ac:dyDescent="0.25">
      <c r="E59" s="21" t="str">
        <f>IF(C59&gt;0,LOOKUP(#REF!-C59,#REF!),"")</f>
        <v/>
      </c>
      <c r="F59" s="20" t="str">
        <f t="shared" si="2"/>
        <v/>
      </c>
      <c r="G59" s="20"/>
    </row>
    <row r="60" spans="5:7" x14ac:dyDescent="0.25">
      <c r="E60" s="21" t="str">
        <f>IF(C60&gt;0,LOOKUP(#REF!-C60,#REF!),"")</f>
        <v/>
      </c>
      <c r="F60" s="20" t="str">
        <f t="shared" si="2"/>
        <v/>
      </c>
      <c r="G60" s="20"/>
    </row>
    <row r="61" spans="5:7" x14ac:dyDescent="0.25">
      <c r="E61" s="21" t="str">
        <f>IF(C61&gt;0,LOOKUP(#REF!-C61,#REF!),"")</f>
        <v/>
      </c>
      <c r="F61" s="20" t="str">
        <f t="shared" si="2"/>
        <v/>
      </c>
      <c r="G61" s="20"/>
    </row>
    <row r="62" spans="5:7" x14ac:dyDescent="0.25">
      <c r="E62" s="21" t="str">
        <f>IF(C62&gt;0,LOOKUP(#REF!-C62,#REF!),"")</f>
        <v/>
      </c>
      <c r="F62" s="20" t="str">
        <f t="shared" si="2"/>
        <v/>
      </c>
      <c r="G62" s="20"/>
    </row>
    <row r="63" spans="5:7" x14ac:dyDescent="0.25">
      <c r="E63" s="21" t="str">
        <f>IF(C63&gt;0,LOOKUP(#REF!-C63,#REF!),"")</f>
        <v/>
      </c>
      <c r="F63" s="20" t="str">
        <f t="shared" si="2"/>
        <v/>
      </c>
      <c r="G63" s="20"/>
    </row>
    <row r="64" spans="5:7" x14ac:dyDescent="0.25">
      <c r="E64" s="21" t="str">
        <f>IF(C64&gt;0,LOOKUP(#REF!-C64,#REF!),"")</f>
        <v/>
      </c>
      <c r="F64" s="20" t="str">
        <f t="shared" si="2"/>
        <v/>
      </c>
      <c r="G64" s="20"/>
    </row>
    <row r="65" spans="5:7" x14ac:dyDescent="0.25">
      <c r="E65" s="21" t="str">
        <f>IF(C65&gt;0,LOOKUP(#REF!-C65,#REF!),"")</f>
        <v/>
      </c>
      <c r="F65" s="20" t="str">
        <f t="shared" si="2"/>
        <v/>
      </c>
      <c r="G65" s="20"/>
    </row>
    <row r="66" spans="5:7" x14ac:dyDescent="0.25">
      <c r="E66" s="21" t="str">
        <f>IF(C66&gt;0,LOOKUP(#REF!-C66,#REF!),"")</f>
        <v/>
      </c>
      <c r="F66" s="20" t="str">
        <f t="shared" si="2"/>
        <v/>
      </c>
      <c r="G66" s="20"/>
    </row>
    <row r="67" spans="5:7" x14ac:dyDescent="0.25">
      <c r="E67" s="21" t="str">
        <f>IF(C67&gt;0,LOOKUP(#REF!-C67,#REF!),"")</f>
        <v/>
      </c>
      <c r="F67" s="20" t="str">
        <f t="shared" si="2"/>
        <v/>
      </c>
      <c r="G67" s="20"/>
    </row>
    <row r="68" spans="5:7" x14ac:dyDescent="0.25">
      <c r="E68" s="21" t="str">
        <f>IF(C68&gt;0,LOOKUP(#REF!-C68,#REF!),"")</f>
        <v/>
      </c>
      <c r="F68" s="20" t="str">
        <f t="shared" si="2"/>
        <v/>
      </c>
      <c r="G68" s="20"/>
    </row>
    <row r="69" spans="5:7" x14ac:dyDescent="0.25">
      <c r="E69" s="21" t="str">
        <f>IF(C69&gt;0,LOOKUP(#REF!-C69,#REF!),"")</f>
        <v/>
      </c>
      <c r="F69" s="20" t="str">
        <f t="shared" si="2"/>
        <v/>
      </c>
      <c r="G69" s="20"/>
    </row>
    <row r="70" spans="5:7" x14ac:dyDescent="0.25">
      <c r="E70" s="21" t="str">
        <f>IF(C70&gt;0,LOOKUP(#REF!-C70,#REF!),"")</f>
        <v/>
      </c>
      <c r="F70" s="20" t="str">
        <f t="shared" si="2"/>
        <v/>
      </c>
      <c r="G70" s="20"/>
    </row>
    <row r="71" spans="5:7" x14ac:dyDescent="0.25">
      <c r="E71" s="21" t="str">
        <f>IF(C71&gt;0,LOOKUP(#REF!-C71,#REF!),"")</f>
        <v/>
      </c>
      <c r="F71" s="20" t="str">
        <f t="shared" si="2"/>
        <v/>
      </c>
      <c r="G71" s="20"/>
    </row>
    <row r="72" spans="5:7" x14ac:dyDescent="0.25">
      <c r="E72" s="21" t="str">
        <f>IF(C72&gt;0,LOOKUP(#REF!-C72,#REF!),"")</f>
        <v/>
      </c>
      <c r="F72" s="20" t="str">
        <f t="shared" si="2"/>
        <v/>
      </c>
      <c r="G72" s="20"/>
    </row>
    <row r="73" spans="5:7" x14ac:dyDescent="0.25">
      <c r="E73" s="21" t="str">
        <f>IF(C73&gt;0,LOOKUP(#REF!-C73,#REF!),"")</f>
        <v/>
      </c>
      <c r="F73" s="20" t="str">
        <f t="shared" si="2"/>
        <v/>
      </c>
      <c r="G73" s="20"/>
    </row>
    <row r="74" spans="5:7" x14ac:dyDescent="0.25">
      <c r="E74" s="21" t="str">
        <f>IF(C74&gt;0,LOOKUP(#REF!-C74,#REF!),"")</f>
        <v/>
      </c>
      <c r="F74" s="20" t="str">
        <f t="shared" si="2"/>
        <v/>
      </c>
      <c r="G74" s="20"/>
    </row>
    <row r="75" spans="5:7" x14ac:dyDescent="0.25">
      <c r="E75" s="21" t="str">
        <f>IF(C75&gt;0,LOOKUP(#REF!-C75,#REF!),"")</f>
        <v/>
      </c>
      <c r="F75" s="20" t="str">
        <f t="shared" si="2"/>
        <v/>
      </c>
      <c r="G75" s="20"/>
    </row>
    <row r="76" spans="5:7" x14ac:dyDescent="0.25">
      <c r="E76" s="21" t="str">
        <f>IF(C76&gt;0,LOOKUP(#REF!-C76,#REF!),"")</f>
        <v/>
      </c>
      <c r="F76" s="20" t="str">
        <f t="shared" si="2"/>
        <v/>
      </c>
      <c r="G76" s="20"/>
    </row>
    <row r="77" spans="5:7" x14ac:dyDescent="0.25">
      <c r="E77" s="21" t="str">
        <f>IF(C77&gt;0,LOOKUP(#REF!-C77,#REF!),"")</f>
        <v/>
      </c>
      <c r="F77" s="20" t="str">
        <f t="shared" si="2"/>
        <v/>
      </c>
      <c r="G77" s="20"/>
    </row>
    <row r="78" spans="5:7" x14ac:dyDescent="0.25">
      <c r="E78" s="21" t="str">
        <f>IF(C78&gt;0,LOOKUP(#REF!-C78,#REF!),"")</f>
        <v/>
      </c>
      <c r="F78" s="20" t="str">
        <f t="shared" si="2"/>
        <v/>
      </c>
      <c r="G78" s="20"/>
    </row>
    <row r="79" spans="5:7" x14ac:dyDescent="0.25">
      <c r="E79" s="21" t="str">
        <f>IF(C79&gt;0,LOOKUP(#REF!-C79,#REF!),"")</f>
        <v/>
      </c>
      <c r="F79" s="20" t="str">
        <f t="shared" si="2"/>
        <v/>
      </c>
      <c r="G79" s="20"/>
    </row>
    <row r="80" spans="5:7" x14ac:dyDescent="0.25">
      <c r="E80" s="21" t="str">
        <f>IF(C80&gt;0,LOOKUP(#REF!-C80,#REF!),"")</f>
        <v/>
      </c>
      <c r="F80" s="20" t="str">
        <f t="shared" si="2"/>
        <v/>
      </c>
      <c r="G80" s="20"/>
    </row>
    <row r="81" spans="5:7" x14ac:dyDescent="0.25">
      <c r="E81" s="21" t="str">
        <f>IF(C81&gt;0,LOOKUP(#REF!-C81,#REF!),"")</f>
        <v/>
      </c>
      <c r="F81" s="20" t="str">
        <f t="shared" si="2"/>
        <v/>
      </c>
      <c r="G81" s="20"/>
    </row>
    <row r="82" spans="5:7" x14ac:dyDescent="0.25">
      <c r="E82" s="21" t="str">
        <f>IF(C82&gt;0,LOOKUP(#REF!-C82,#REF!),"")</f>
        <v/>
      </c>
      <c r="F82" s="20" t="str">
        <f t="shared" si="2"/>
        <v/>
      </c>
      <c r="G82" s="20"/>
    </row>
    <row r="83" spans="5:7" x14ac:dyDescent="0.25">
      <c r="E83" s="21" t="str">
        <f>IF(C83&gt;0,LOOKUP(#REF!-C83,#REF!),"")</f>
        <v/>
      </c>
      <c r="F83" s="20" t="str">
        <f t="shared" si="2"/>
        <v/>
      </c>
      <c r="G83" s="20"/>
    </row>
    <row r="84" spans="5:7" x14ac:dyDescent="0.25">
      <c r="E84" s="21" t="str">
        <f>IF(C84&gt;0,LOOKUP(#REF!-C84,#REF!),"")</f>
        <v/>
      </c>
      <c r="F84" s="20" t="str">
        <f t="shared" si="2"/>
        <v/>
      </c>
      <c r="G84" s="20"/>
    </row>
    <row r="85" spans="5:7" x14ac:dyDescent="0.25">
      <c r="E85" s="21" t="str">
        <f>IF(C85&gt;0,LOOKUP(#REF!-C85,#REF!),"")</f>
        <v/>
      </c>
      <c r="F85" s="20" t="str">
        <f t="shared" si="2"/>
        <v/>
      </c>
      <c r="G85" s="20"/>
    </row>
    <row r="86" spans="5:7" x14ac:dyDescent="0.25">
      <c r="E86" s="21" t="str">
        <f>IF(C86&gt;0,LOOKUP(#REF!-C86,#REF!),"")</f>
        <v/>
      </c>
      <c r="F86" s="20" t="str">
        <f t="shared" si="2"/>
        <v/>
      </c>
      <c r="G86" s="20"/>
    </row>
    <row r="87" spans="5:7" x14ac:dyDescent="0.25">
      <c r="E87" s="21" t="str">
        <f>IF(C87&gt;0,LOOKUP(#REF!-C87,#REF!),"")</f>
        <v/>
      </c>
      <c r="F87" s="20" t="str">
        <f t="shared" si="2"/>
        <v/>
      </c>
      <c r="G87" s="20"/>
    </row>
    <row r="88" spans="5:7" x14ac:dyDescent="0.25">
      <c r="E88" s="21" t="str">
        <f>IF(C88&gt;0,LOOKUP(#REF!-C88,#REF!),"")</f>
        <v/>
      </c>
      <c r="F88" s="20" t="str">
        <f t="shared" si="2"/>
        <v/>
      </c>
      <c r="G88" s="20"/>
    </row>
  </sheetData>
  <sheetProtection selectLockedCells="1"/>
  <mergeCells count="1">
    <mergeCell ref="A1:F1"/>
  </mergeCells>
  <dataValidations count="1">
    <dataValidation type="list" allowBlank="1" showInputMessage="1" showErrorMessage="1" sqref="D3:D38" xr:uid="{00000000-0002-0000-0500-000000000000}">
      <formula1>$I$3:$I$6</formula1>
    </dataValidation>
  </dataValidations>
  <printOptions horizontalCentered="1" verticalCentered="1"/>
  <pageMargins left="0.25" right="0.25" top="0.5" bottom="0.5" header="0" footer="0.2"/>
  <pageSetup scale="90" orientation="portrait" r:id="rId1"/>
  <headerFooter>
    <oddFooter>&amp;C&amp;14Page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84"/>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2.5703125" customWidth="1"/>
    <col min="2" max="2" width="12.28515625" customWidth="1"/>
    <col min="3" max="3" width="29.85546875" style="20" customWidth="1"/>
    <col min="4" max="4" width="49.85546875" customWidth="1"/>
    <col min="5" max="5" width="22" customWidth="1"/>
    <col min="6" max="6" width="24.28515625" bestFit="1" customWidth="1"/>
  </cols>
  <sheetData>
    <row r="1" spans="1:6" ht="36" customHeight="1" thickBot="1" x14ac:dyDescent="0.45">
      <c r="B1" s="47" t="s">
        <v>31</v>
      </c>
      <c r="C1" s="46"/>
    </row>
    <row r="2" spans="1:6" s="19" customFormat="1" ht="34.15" customHeight="1" thickBot="1" x14ac:dyDescent="0.3">
      <c r="A2" s="44" t="s">
        <v>28</v>
      </c>
      <c r="B2" s="44" t="s">
        <v>29</v>
      </c>
      <c r="C2" s="45" t="s">
        <v>27</v>
      </c>
      <c r="D2" s="45" t="s">
        <v>26</v>
      </c>
      <c r="F2" s="19" t="s">
        <v>14</v>
      </c>
    </row>
    <row r="3" spans="1:6" ht="21" customHeight="1" thickBot="1" x14ac:dyDescent="0.3">
      <c r="A3" s="41"/>
      <c r="B3" s="41"/>
      <c r="C3" s="42"/>
      <c r="D3" s="43"/>
      <c r="E3" s="20"/>
    </row>
    <row r="4" spans="1:6" ht="21" customHeight="1" thickBot="1" x14ac:dyDescent="0.3">
      <c r="A4" s="41"/>
      <c r="B4" s="41"/>
      <c r="C4" s="42"/>
      <c r="D4" s="43"/>
      <c r="E4" s="20"/>
    </row>
    <row r="5" spans="1:6" ht="21" customHeight="1" thickBot="1" x14ac:dyDescent="0.3">
      <c r="A5" s="41"/>
      <c r="B5" s="41"/>
      <c r="C5" s="42"/>
      <c r="D5" s="43"/>
      <c r="E5" s="20"/>
    </row>
    <row r="6" spans="1:6" ht="21" customHeight="1" thickBot="1" x14ac:dyDescent="0.3">
      <c r="A6" s="41"/>
      <c r="B6" s="41"/>
      <c r="C6" s="42"/>
      <c r="D6" s="43"/>
      <c r="E6" s="20"/>
    </row>
    <row r="7" spans="1:6" ht="21" customHeight="1" thickBot="1" x14ac:dyDescent="0.3">
      <c r="A7" s="41"/>
      <c r="B7" s="41"/>
      <c r="C7" s="42"/>
      <c r="D7" s="43"/>
      <c r="E7" s="20"/>
    </row>
    <row r="8" spans="1:6" ht="21" customHeight="1" thickBot="1" x14ac:dyDescent="0.3">
      <c r="A8" s="41"/>
      <c r="B8" s="41"/>
      <c r="C8" s="42"/>
      <c r="D8" s="43"/>
      <c r="E8" s="20"/>
    </row>
    <row r="9" spans="1:6" ht="21" customHeight="1" thickBot="1" x14ac:dyDescent="0.3">
      <c r="A9" s="41"/>
      <c r="B9" s="41"/>
      <c r="C9" s="42"/>
      <c r="D9" s="43"/>
      <c r="E9" s="20"/>
    </row>
    <row r="10" spans="1:6" ht="21" customHeight="1" thickBot="1" x14ac:dyDescent="0.3">
      <c r="A10" s="41"/>
      <c r="B10" s="41"/>
      <c r="C10" s="42"/>
      <c r="D10" s="43"/>
      <c r="E10" s="20"/>
    </row>
    <row r="11" spans="1:6" ht="21" customHeight="1" thickBot="1" x14ac:dyDescent="0.3">
      <c r="A11" s="41"/>
      <c r="B11" s="41"/>
      <c r="C11" s="42"/>
      <c r="D11" s="43"/>
      <c r="E11" s="20"/>
    </row>
    <row r="12" spans="1:6" ht="21" customHeight="1" thickBot="1" x14ac:dyDescent="0.3">
      <c r="A12" s="41"/>
      <c r="B12" s="41"/>
      <c r="C12" s="42"/>
      <c r="D12" s="43"/>
      <c r="E12" s="20"/>
    </row>
    <row r="13" spans="1:6" ht="21" customHeight="1" thickBot="1" x14ac:dyDescent="0.3">
      <c r="A13" s="41"/>
      <c r="B13" s="41"/>
      <c r="C13" s="42"/>
      <c r="D13" s="43"/>
      <c r="E13" s="20"/>
    </row>
    <row r="14" spans="1:6" ht="21" customHeight="1" thickBot="1" x14ac:dyDescent="0.3">
      <c r="A14" s="41"/>
      <c r="B14" s="41"/>
      <c r="C14" s="42"/>
      <c r="D14" s="43"/>
      <c r="E14" s="20"/>
    </row>
    <row r="15" spans="1:6" ht="21" customHeight="1" thickBot="1" x14ac:dyDescent="0.3">
      <c r="A15" s="41"/>
      <c r="B15" s="41"/>
      <c r="C15" s="42"/>
      <c r="D15" s="43"/>
      <c r="E15" s="20"/>
    </row>
    <row r="16" spans="1:6" ht="21" customHeight="1" thickBot="1" x14ac:dyDescent="0.3">
      <c r="A16" s="41"/>
      <c r="B16" s="41"/>
      <c r="C16" s="42"/>
      <c r="D16" s="43"/>
      <c r="E16" s="20"/>
    </row>
    <row r="17" spans="1:5" ht="21" customHeight="1" thickBot="1" x14ac:dyDescent="0.3">
      <c r="A17" s="41"/>
      <c r="B17" s="41"/>
      <c r="C17" s="42"/>
      <c r="D17" s="43"/>
      <c r="E17" s="20"/>
    </row>
    <row r="18" spans="1:5" ht="21" customHeight="1" thickBot="1" x14ac:dyDescent="0.3">
      <c r="A18" s="41"/>
      <c r="B18" s="41"/>
      <c r="C18" s="42"/>
      <c r="D18" s="43"/>
      <c r="E18" s="20"/>
    </row>
    <row r="19" spans="1:5" ht="21" customHeight="1" thickBot="1" x14ac:dyDescent="0.3">
      <c r="A19" s="41"/>
      <c r="B19" s="41"/>
      <c r="C19" s="42"/>
      <c r="D19" s="43"/>
      <c r="E19" s="20"/>
    </row>
    <row r="20" spans="1:5" ht="21" customHeight="1" thickBot="1" x14ac:dyDescent="0.3">
      <c r="A20" s="41"/>
      <c r="B20" s="41"/>
      <c r="C20" s="42"/>
      <c r="D20" s="43"/>
      <c r="E20" s="20"/>
    </row>
    <row r="21" spans="1:5" ht="21" customHeight="1" thickBot="1" x14ac:dyDescent="0.3">
      <c r="A21" s="41"/>
      <c r="B21" s="41"/>
      <c r="C21" s="42"/>
      <c r="D21" s="43"/>
      <c r="E21" s="20"/>
    </row>
    <row r="22" spans="1:5" ht="21" customHeight="1" thickBot="1" x14ac:dyDescent="0.3">
      <c r="A22" s="41"/>
      <c r="B22" s="41"/>
      <c r="C22" s="42"/>
      <c r="D22" s="43"/>
      <c r="E22" s="20"/>
    </row>
    <row r="23" spans="1:5" ht="21" customHeight="1" thickBot="1" x14ac:dyDescent="0.3">
      <c r="A23" s="41"/>
      <c r="B23" s="41"/>
      <c r="C23" s="42"/>
      <c r="D23" s="43"/>
      <c r="E23" s="20"/>
    </row>
    <row r="24" spans="1:5" ht="21" customHeight="1" thickBot="1" x14ac:dyDescent="0.3">
      <c r="A24" s="41"/>
      <c r="B24" s="41"/>
      <c r="C24" s="42"/>
      <c r="D24" s="43"/>
      <c r="E24" s="20"/>
    </row>
    <row r="25" spans="1:5" ht="21" customHeight="1" thickBot="1" x14ac:dyDescent="0.3">
      <c r="A25" s="41"/>
      <c r="B25" s="41"/>
      <c r="C25" s="42"/>
      <c r="D25" s="43"/>
      <c r="E25" s="20"/>
    </row>
    <row r="26" spans="1:5" ht="21" customHeight="1" thickBot="1" x14ac:dyDescent="0.3">
      <c r="A26" s="41"/>
      <c r="B26" s="41"/>
      <c r="C26" s="42"/>
      <c r="D26" s="43"/>
      <c r="E26" s="20"/>
    </row>
    <row r="27" spans="1:5" ht="21" customHeight="1" thickBot="1" x14ac:dyDescent="0.3">
      <c r="A27" s="41"/>
      <c r="B27" s="41"/>
      <c r="C27" s="42"/>
      <c r="D27" s="43"/>
      <c r="E27" s="20"/>
    </row>
    <row r="28" spans="1:5" ht="21" customHeight="1" thickBot="1" x14ac:dyDescent="0.3">
      <c r="A28" s="41"/>
      <c r="B28" s="41"/>
      <c r="C28" s="42"/>
      <c r="D28" s="43"/>
      <c r="E28" s="20"/>
    </row>
    <row r="29" spans="1:5" ht="21" customHeight="1" thickBot="1" x14ac:dyDescent="0.3">
      <c r="A29" s="41"/>
      <c r="B29" s="41"/>
      <c r="C29" s="42"/>
      <c r="D29" s="43"/>
      <c r="E29" s="20"/>
    </row>
    <row r="30" spans="1:5" ht="21" customHeight="1" thickBot="1" x14ac:dyDescent="0.3">
      <c r="A30" s="41"/>
      <c r="B30" s="41"/>
      <c r="C30" s="42"/>
      <c r="D30" s="43"/>
      <c r="E30" s="20"/>
    </row>
    <row r="31" spans="1:5" ht="21" customHeight="1" thickBot="1" x14ac:dyDescent="0.3">
      <c r="A31" s="41"/>
      <c r="B31" s="41"/>
      <c r="C31" s="42"/>
      <c r="D31" s="43"/>
      <c r="E31" s="20"/>
    </row>
    <row r="32" spans="1:5" ht="21" customHeight="1" thickBot="1" x14ac:dyDescent="0.3">
      <c r="A32" s="41"/>
      <c r="B32" s="41"/>
      <c r="C32" s="42"/>
      <c r="D32" s="43"/>
      <c r="E32" s="20"/>
    </row>
    <row r="33" spans="1:5" ht="21" customHeight="1" thickBot="1" x14ac:dyDescent="0.3">
      <c r="A33" s="41"/>
      <c r="B33" s="41"/>
      <c r="C33" s="42"/>
      <c r="D33" s="43"/>
      <c r="E33" s="20"/>
    </row>
    <row r="34" spans="1:5" ht="21" customHeight="1" thickBot="1" x14ac:dyDescent="0.3">
      <c r="A34" s="41"/>
      <c r="B34" s="41"/>
      <c r="C34" s="42"/>
      <c r="D34" s="43"/>
      <c r="E34" s="20"/>
    </row>
    <row r="35" spans="1:5" ht="21" customHeight="1" thickBot="1" x14ac:dyDescent="0.3">
      <c r="A35" s="41"/>
      <c r="B35" s="41"/>
      <c r="C35" s="42"/>
      <c r="D35" s="43"/>
      <c r="E35" s="20"/>
    </row>
    <row r="36" spans="1:5" ht="21" customHeight="1" thickBot="1" x14ac:dyDescent="0.3">
      <c r="A36" s="41"/>
      <c r="B36" s="41"/>
      <c r="C36" s="42"/>
      <c r="D36" s="43"/>
      <c r="E36" s="20"/>
    </row>
    <row r="37" spans="1:5" ht="21" customHeight="1" thickBot="1" x14ac:dyDescent="0.3">
      <c r="A37" s="41"/>
      <c r="B37" s="41"/>
      <c r="C37" s="42"/>
      <c r="D37" s="43"/>
      <c r="E37" s="20"/>
    </row>
    <row r="38" spans="1:5" ht="21" customHeight="1" thickBot="1" x14ac:dyDescent="0.3">
      <c r="A38" s="41"/>
      <c r="B38" s="41"/>
      <c r="C38" s="42"/>
      <c r="D38" s="43"/>
      <c r="E38" s="20"/>
    </row>
    <row r="39" spans="1:5" ht="21" customHeight="1" thickBot="1" x14ac:dyDescent="0.3">
      <c r="A39" s="41"/>
      <c r="B39" s="41"/>
      <c r="C39" s="42"/>
      <c r="D39" s="43"/>
      <c r="E39" s="20"/>
    </row>
    <row r="40" spans="1:5" ht="21" customHeight="1" thickBot="1" x14ac:dyDescent="0.3">
      <c r="A40" s="41"/>
      <c r="B40" s="41"/>
      <c r="C40" s="42"/>
      <c r="D40" s="43"/>
      <c r="E40" s="20"/>
    </row>
    <row r="41" spans="1:5" x14ac:dyDescent="0.25">
      <c r="E41" s="20"/>
    </row>
    <row r="42" spans="1:5" x14ac:dyDescent="0.25">
      <c r="E42" s="20"/>
    </row>
    <row r="43" spans="1:5" x14ac:dyDescent="0.25">
      <c r="E43" s="20"/>
    </row>
    <row r="44" spans="1:5" x14ac:dyDescent="0.25">
      <c r="E44" s="20"/>
    </row>
    <row r="45" spans="1:5" x14ac:dyDescent="0.25">
      <c r="E45" s="20"/>
    </row>
    <row r="46" spans="1:5" x14ac:dyDescent="0.25">
      <c r="E46" s="20"/>
    </row>
    <row r="47" spans="1:5" x14ac:dyDescent="0.25">
      <c r="E47" s="20"/>
    </row>
    <row r="48" spans="1:5" x14ac:dyDescent="0.25">
      <c r="E48" s="20"/>
    </row>
    <row r="49" spans="5:5" x14ac:dyDescent="0.25">
      <c r="E49" s="20"/>
    </row>
    <row r="50" spans="5:5" x14ac:dyDescent="0.25">
      <c r="E50" s="20"/>
    </row>
    <row r="51" spans="5:5" x14ac:dyDescent="0.25">
      <c r="E51" s="20"/>
    </row>
    <row r="52" spans="5:5" x14ac:dyDescent="0.25">
      <c r="E52" s="20"/>
    </row>
    <row r="53" spans="5:5" x14ac:dyDescent="0.25">
      <c r="E53" s="20"/>
    </row>
    <row r="54" spans="5:5" x14ac:dyDescent="0.25">
      <c r="E54" s="20"/>
    </row>
    <row r="55" spans="5:5" x14ac:dyDescent="0.25">
      <c r="E55" s="20"/>
    </row>
    <row r="56" spans="5:5" x14ac:dyDescent="0.25">
      <c r="E56" s="20"/>
    </row>
    <row r="57" spans="5:5" x14ac:dyDescent="0.25">
      <c r="E57" s="20"/>
    </row>
    <row r="58" spans="5:5" x14ac:dyDescent="0.25">
      <c r="E58" s="20"/>
    </row>
    <row r="59" spans="5:5" x14ac:dyDescent="0.25">
      <c r="E59" s="20"/>
    </row>
    <row r="60" spans="5:5" x14ac:dyDescent="0.25">
      <c r="E60" s="20"/>
    </row>
    <row r="61" spans="5:5" x14ac:dyDescent="0.25">
      <c r="E61" s="20"/>
    </row>
    <row r="62" spans="5:5" x14ac:dyDescent="0.25">
      <c r="E62" s="20"/>
    </row>
    <row r="63" spans="5:5" x14ac:dyDescent="0.25">
      <c r="E63" s="20"/>
    </row>
    <row r="64" spans="5:5" x14ac:dyDescent="0.25">
      <c r="E64" s="20"/>
    </row>
    <row r="65" spans="5:5" x14ac:dyDescent="0.25">
      <c r="E65" s="20"/>
    </row>
    <row r="66" spans="5:5" x14ac:dyDescent="0.25">
      <c r="E66" s="20"/>
    </row>
    <row r="67" spans="5:5" x14ac:dyDescent="0.25">
      <c r="E67" s="20"/>
    </row>
    <row r="68" spans="5:5" x14ac:dyDescent="0.25">
      <c r="E68" s="20"/>
    </row>
    <row r="69" spans="5:5" x14ac:dyDescent="0.25">
      <c r="E69" s="20"/>
    </row>
    <row r="70" spans="5:5" x14ac:dyDescent="0.25">
      <c r="E70" s="20"/>
    </row>
    <row r="71" spans="5:5" x14ac:dyDescent="0.25">
      <c r="E71" s="20"/>
    </row>
    <row r="72" spans="5:5" x14ac:dyDescent="0.25">
      <c r="E72" s="20"/>
    </row>
    <row r="73" spans="5:5" x14ac:dyDescent="0.25">
      <c r="E73" s="20"/>
    </row>
    <row r="74" spans="5:5" x14ac:dyDescent="0.25">
      <c r="E74" s="20"/>
    </row>
    <row r="75" spans="5:5" x14ac:dyDescent="0.25">
      <c r="E75" s="20"/>
    </row>
    <row r="76" spans="5:5" x14ac:dyDescent="0.25">
      <c r="E76" s="20"/>
    </row>
    <row r="77" spans="5:5" x14ac:dyDescent="0.25">
      <c r="E77" s="20"/>
    </row>
    <row r="78" spans="5:5" x14ac:dyDescent="0.25">
      <c r="E78" s="20"/>
    </row>
    <row r="79" spans="5:5" x14ac:dyDescent="0.25">
      <c r="E79" s="20"/>
    </row>
    <row r="80" spans="5:5" x14ac:dyDescent="0.25">
      <c r="E80" s="20"/>
    </row>
    <row r="81" spans="5:5" x14ac:dyDescent="0.25">
      <c r="E81" s="20"/>
    </row>
    <row r="82" spans="5:5" x14ac:dyDescent="0.25">
      <c r="E82" s="20"/>
    </row>
    <row r="83" spans="5:5" x14ac:dyDescent="0.25">
      <c r="E83" s="20"/>
    </row>
    <row r="84" spans="5:5" x14ac:dyDescent="0.25">
      <c r="E84" s="20"/>
    </row>
  </sheetData>
  <sheetProtection selectLockedCells="1"/>
  <printOptions horizontalCentered="1" verticalCentered="1"/>
  <pageMargins left="0.2" right="0.2" top="0.5" bottom="0.5" header="0" footer="0.2"/>
  <pageSetup scale="85" orientation="portrait" r:id="rId1"/>
  <headerFooter>
    <oddFooter>&amp;C&amp;14Page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89"/>
  <sheetViews>
    <sheetView workbookViewId="0">
      <pane ySplit="2" topLeftCell="A3" activePane="bottomLeft" state="frozen"/>
      <selection activeCell="A3" sqref="A3:F3"/>
      <selection pane="bottomLeft" activeCell="C2" sqref="C2"/>
    </sheetView>
  </sheetViews>
  <sheetFormatPr defaultColWidth="9.140625" defaultRowHeight="15" x14ac:dyDescent="0.25"/>
  <cols>
    <col min="1" max="1" width="25.7109375" bestFit="1" customWidth="1"/>
    <col min="2" max="2" width="10.140625" bestFit="1" customWidth="1"/>
    <col min="3" max="3" width="16.7109375" customWidth="1"/>
    <col min="4" max="5" width="14.28515625" customWidth="1"/>
    <col min="6" max="6" width="18.5703125" style="22" bestFit="1" customWidth="1"/>
    <col min="7" max="7" width="22" bestFit="1" customWidth="1"/>
    <col min="8" max="8" width="22" customWidth="1"/>
    <col min="9" max="9" width="24.28515625" bestFit="1" customWidth="1"/>
  </cols>
  <sheetData>
    <row r="1" spans="1:9" ht="36" customHeight="1" thickBot="1" x14ac:dyDescent="0.3">
      <c r="A1" s="196" t="s">
        <v>82</v>
      </c>
      <c r="B1" s="196"/>
      <c r="C1" s="196"/>
      <c r="D1" s="196"/>
      <c r="E1" s="196"/>
      <c r="F1" s="196"/>
      <c r="G1" s="196"/>
    </row>
    <row r="2" spans="1:9" s="92" customFormat="1" ht="36.75" customHeight="1" thickBot="1" x14ac:dyDescent="0.3">
      <c r="A2" s="44" t="s">
        <v>56</v>
      </c>
      <c r="B2" s="44" t="s">
        <v>57</v>
      </c>
      <c r="C2" s="44" t="s">
        <v>95</v>
      </c>
      <c r="D2" s="44" t="s">
        <v>46</v>
      </c>
      <c r="E2" s="44" t="s">
        <v>22</v>
      </c>
      <c r="F2" s="44" t="s">
        <v>47</v>
      </c>
      <c r="G2" s="91" t="s">
        <v>5</v>
      </c>
      <c r="I2" s="92" t="s">
        <v>14</v>
      </c>
    </row>
    <row r="3" spans="1:9" ht="21" customHeight="1" thickBot="1" x14ac:dyDescent="0.3">
      <c r="A3" s="41"/>
      <c r="B3" s="43"/>
      <c r="C3" s="43"/>
      <c r="D3" s="41"/>
      <c r="E3" s="41"/>
      <c r="F3" s="62"/>
      <c r="G3" s="58"/>
      <c r="H3" s="20"/>
    </row>
    <row r="4" spans="1:9" ht="21" customHeight="1" thickBot="1" x14ac:dyDescent="0.3">
      <c r="A4" s="41"/>
      <c r="B4" s="43"/>
      <c r="C4" s="43"/>
      <c r="D4" s="41"/>
      <c r="E4" s="41"/>
      <c r="F4" s="62"/>
      <c r="G4" s="58"/>
      <c r="H4" s="20"/>
    </row>
    <row r="5" spans="1:9" ht="21" customHeight="1" thickBot="1" x14ac:dyDescent="0.3">
      <c r="A5" s="41"/>
      <c r="B5" s="43"/>
      <c r="C5" s="43"/>
      <c r="D5" s="41"/>
      <c r="E5" s="41"/>
      <c r="F5" s="62"/>
      <c r="G5" s="58"/>
      <c r="H5" s="20"/>
    </row>
    <row r="6" spans="1:9" ht="21" customHeight="1" thickBot="1" x14ac:dyDescent="0.3">
      <c r="A6" s="41"/>
      <c r="B6" s="43"/>
      <c r="C6" s="43"/>
      <c r="D6" s="41"/>
      <c r="E6" s="41"/>
      <c r="F6" s="62"/>
      <c r="G6" s="58"/>
      <c r="H6" s="20"/>
    </row>
    <row r="7" spans="1:9" ht="21" customHeight="1" thickBot="1" x14ac:dyDescent="0.3">
      <c r="A7" s="41"/>
      <c r="B7" s="43"/>
      <c r="C7" s="43"/>
      <c r="D7" s="41"/>
      <c r="E7" s="41"/>
      <c r="F7" s="62"/>
      <c r="G7" s="58"/>
      <c r="H7" s="20"/>
    </row>
    <row r="8" spans="1:9" ht="21" customHeight="1" thickBot="1" x14ac:dyDescent="0.3">
      <c r="A8" s="41"/>
      <c r="B8" s="43"/>
      <c r="C8" s="43"/>
      <c r="D8" s="41"/>
      <c r="E8" s="41"/>
      <c r="F8" s="62"/>
      <c r="G8" s="58"/>
      <c r="H8" s="20"/>
    </row>
    <row r="9" spans="1:9" ht="21" customHeight="1" thickBot="1" x14ac:dyDescent="0.3">
      <c r="A9" s="41"/>
      <c r="B9" s="43"/>
      <c r="C9" s="43"/>
      <c r="D9" s="41"/>
      <c r="E9" s="41"/>
      <c r="F9" s="62"/>
      <c r="G9" s="58"/>
      <c r="H9" s="20"/>
    </row>
    <row r="10" spans="1:9" ht="21" customHeight="1" thickBot="1" x14ac:dyDescent="0.3">
      <c r="A10" s="41"/>
      <c r="B10" s="43"/>
      <c r="C10" s="43"/>
      <c r="D10" s="41"/>
      <c r="E10" s="41"/>
      <c r="F10" s="62"/>
      <c r="G10" s="58"/>
      <c r="H10" s="20"/>
    </row>
    <row r="11" spans="1:9" ht="21" customHeight="1" thickBot="1" x14ac:dyDescent="0.3">
      <c r="A11" s="41"/>
      <c r="B11" s="43"/>
      <c r="C11" s="43"/>
      <c r="D11" s="41"/>
      <c r="E11" s="41"/>
      <c r="F11" s="62"/>
      <c r="G11" s="58"/>
      <c r="H11" s="113"/>
      <c r="I11" s="90"/>
    </row>
    <row r="12" spans="1:9" ht="21" customHeight="1" thickBot="1" x14ac:dyDescent="0.3">
      <c r="A12" s="41"/>
      <c r="B12" s="43"/>
      <c r="C12" s="43"/>
      <c r="D12" s="41"/>
      <c r="E12" s="41"/>
      <c r="F12" s="62"/>
      <c r="G12" s="58"/>
      <c r="H12" s="20"/>
    </row>
    <row r="13" spans="1:9" ht="21" customHeight="1" thickBot="1" x14ac:dyDescent="0.3">
      <c r="A13" s="41"/>
      <c r="B13" s="43"/>
      <c r="C13" s="43"/>
      <c r="D13" s="41"/>
      <c r="E13" s="41"/>
      <c r="F13" s="62"/>
      <c r="G13" s="58"/>
      <c r="H13" s="20"/>
    </row>
    <row r="14" spans="1:9" ht="21" customHeight="1" thickBot="1" x14ac:dyDescent="0.3">
      <c r="A14" s="41"/>
      <c r="B14" s="43"/>
      <c r="C14" s="43"/>
      <c r="D14" s="41"/>
      <c r="E14" s="41"/>
      <c r="F14" s="62"/>
      <c r="G14" s="58"/>
      <c r="H14" s="20"/>
    </row>
    <row r="15" spans="1:9" ht="21" customHeight="1" thickBot="1" x14ac:dyDescent="0.3">
      <c r="A15" s="41"/>
      <c r="B15" s="43"/>
      <c r="C15" s="43"/>
      <c r="D15" s="41"/>
      <c r="E15" s="41"/>
      <c r="F15" s="62"/>
      <c r="G15" s="58"/>
      <c r="H15" s="20"/>
    </row>
    <row r="16" spans="1:9" ht="21" customHeight="1" thickBot="1" x14ac:dyDescent="0.3">
      <c r="A16" s="41"/>
      <c r="B16" s="43"/>
      <c r="C16" s="43"/>
      <c r="D16" s="41"/>
      <c r="E16" s="41"/>
      <c r="F16" s="62"/>
      <c r="G16" s="58"/>
      <c r="H16" s="20"/>
    </row>
    <row r="17" spans="1:8" ht="21" customHeight="1" thickBot="1" x14ac:dyDescent="0.3">
      <c r="A17" s="41"/>
      <c r="B17" s="43"/>
      <c r="C17" s="43"/>
      <c r="D17" s="41"/>
      <c r="E17" s="41"/>
      <c r="F17" s="62"/>
      <c r="G17" s="58"/>
      <c r="H17" s="20"/>
    </row>
    <row r="18" spans="1:8" ht="21" customHeight="1" thickBot="1" x14ac:dyDescent="0.3">
      <c r="A18" s="41"/>
      <c r="B18" s="43"/>
      <c r="C18" s="43"/>
      <c r="D18" s="41"/>
      <c r="E18" s="41"/>
      <c r="F18" s="62"/>
      <c r="G18" s="58"/>
      <c r="H18" s="20"/>
    </row>
    <row r="19" spans="1:8" ht="21" customHeight="1" thickBot="1" x14ac:dyDescent="0.3">
      <c r="A19" s="41"/>
      <c r="B19" s="43"/>
      <c r="C19" s="43"/>
      <c r="D19" s="41"/>
      <c r="E19" s="41"/>
      <c r="F19" s="62"/>
      <c r="G19" s="58"/>
      <c r="H19" s="20"/>
    </row>
    <row r="20" spans="1:8" ht="21" customHeight="1" thickBot="1" x14ac:dyDescent="0.3">
      <c r="A20" s="41"/>
      <c r="B20" s="43"/>
      <c r="C20" s="43"/>
      <c r="D20" s="41"/>
      <c r="E20" s="41"/>
      <c r="F20" s="62"/>
      <c r="G20" s="58"/>
      <c r="H20" s="20"/>
    </row>
    <row r="21" spans="1:8" ht="21" customHeight="1" thickBot="1" x14ac:dyDescent="0.3">
      <c r="A21" s="41"/>
      <c r="B21" s="43"/>
      <c r="C21" s="43"/>
      <c r="D21" s="41"/>
      <c r="E21" s="41"/>
      <c r="F21" s="62"/>
      <c r="G21" s="58"/>
      <c r="H21" s="20"/>
    </row>
    <row r="22" spans="1:8" ht="21" customHeight="1" thickBot="1" x14ac:dyDescent="0.3">
      <c r="A22" s="41"/>
      <c r="B22" s="43"/>
      <c r="C22" s="43"/>
      <c r="D22" s="41"/>
      <c r="E22" s="41"/>
      <c r="F22" s="62"/>
      <c r="G22" s="58"/>
      <c r="H22" s="20"/>
    </row>
    <row r="23" spans="1:8" ht="21" customHeight="1" thickBot="1" x14ac:dyDescent="0.3">
      <c r="A23" s="41"/>
      <c r="B23" s="43"/>
      <c r="C23" s="43"/>
      <c r="D23" s="41"/>
      <c r="E23" s="41"/>
      <c r="F23" s="62"/>
      <c r="G23" s="58"/>
      <c r="H23" s="20"/>
    </row>
    <row r="24" spans="1:8" ht="21" customHeight="1" thickBot="1" x14ac:dyDescent="0.3">
      <c r="A24" s="41"/>
      <c r="B24" s="43"/>
      <c r="C24" s="43"/>
      <c r="D24" s="41"/>
      <c r="E24" s="41"/>
      <c r="F24" s="62"/>
      <c r="G24" s="58"/>
      <c r="H24" s="20"/>
    </row>
    <row r="25" spans="1:8" ht="21" customHeight="1" thickBot="1" x14ac:dyDescent="0.3">
      <c r="A25" s="41"/>
      <c r="B25" s="43"/>
      <c r="C25" s="43"/>
      <c r="D25" s="41"/>
      <c r="E25" s="41"/>
      <c r="F25" s="62"/>
      <c r="G25" s="58"/>
      <c r="H25" s="20"/>
    </row>
    <row r="26" spans="1:8" ht="21" customHeight="1" thickBot="1" x14ac:dyDescent="0.3">
      <c r="A26" s="41"/>
      <c r="B26" s="43"/>
      <c r="C26" s="43"/>
      <c r="D26" s="41"/>
      <c r="E26" s="41"/>
      <c r="F26" s="62"/>
      <c r="G26" s="58"/>
      <c r="H26" s="20"/>
    </row>
    <row r="27" spans="1:8" ht="21" customHeight="1" thickBot="1" x14ac:dyDescent="0.3">
      <c r="A27" s="41"/>
      <c r="B27" s="43"/>
      <c r="C27" s="43"/>
      <c r="D27" s="41"/>
      <c r="E27" s="41"/>
      <c r="F27" s="62"/>
      <c r="G27" s="58"/>
      <c r="H27" s="20"/>
    </row>
    <row r="28" spans="1:8" ht="21" customHeight="1" thickBot="1" x14ac:dyDescent="0.3">
      <c r="A28" s="41"/>
      <c r="B28" s="43"/>
      <c r="C28" s="43"/>
      <c r="D28" s="41"/>
      <c r="E28" s="41"/>
      <c r="F28" s="62"/>
      <c r="G28" s="58"/>
      <c r="H28" s="20"/>
    </row>
    <row r="29" spans="1:8" ht="21" customHeight="1" thickBot="1" x14ac:dyDescent="0.3">
      <c r="A29" s="41"/>
      <c r="B29" s="43"/>
      <c r="C29" s="43"/>
      <c r="D29" s="41"/>
      <c r="E29" s="41"/>
      <c r="F29" s="62"/>
      <c r="G29" s="58"/>
      <c r="H29" s="20"/>
    </row>
    <row r="30" spans="1:8" ht="21" customHeight="1" thickBot="1" x14ac:dyDescent="0.3">
      <c r="A30" s="41"/>
      <c r="B30" s="43"/>
      <c r="C30" s="43"/>
      <c r="D30" s="41"/>
      <c r="E30" s="41"/>
      <c r="F30" s="62"/>
      <c r="G30" s="58"/>
      <c r="H30" s="20"/>
    </row>
    <row r="31" spans="1:8" ht="21" customHeight="1" thickBot="1" x14ac:dyDescent="0.3">
      <c r="A31" s="41"/>
      <c r="B31" s="43"/>
      <c r="C31" s="43"/>
      <c r="D31" s="41"/>
      <c r="E31" s="41"/>
      <c r="F31" s="62"/>
      <c r="G31" s="58"/>
      <c r="H31" s="20"/>
    </row>
    <row r="32" spans="1:8" ht="21" customHeight="1" thickBot="1" x14ac:dyDescent="0.3">
      <c r="A32" s="41"/>
      <c r="B32" s="43"/>
      <c r="C32" s="43"/>
      <c r="D32" s="41"/>
      <c r="E32" s="41"/>
      <c r="F32" s="62"/>
      <c r="G32" s="58"/>
      <c r="H32" s="20"/>
    </row>
    <row r="33" spans="1:8" ht="21" customHeight="1" thickBot="1" x14ac:dyDescent="0.3">
      <c r="A33" s="41"/>
      <c r="B33" s="43"/>
      <c r="C33" s="43"/>
      <c r="D33" s="41"/>
      <c r="E33" s="41"/>
      <c r="F33" s="62"/>
      <c r="G33" s="58"/>
      <c r="H33" s="20"/>
    </row>
    <row r="34" spans="1:8" ht="21" customHeight="1" thickBot="1" x14ac:dyDescent="0.3">
      <c r="A34" s="41"/>
      <c r="B34" s="43"/>
      <c r="C34" s="43"/>
      <c r="D34" s="41"/>
      <c r="E34" s="41"/>
      <c r="F34" s="62"/>
      <c r="G34" s="58"/>
      <c r="H34" s="20"/>
    </row>
    <row r="35" spans="1:8" ht="21" customHeight="1" thickBot="1" x14ac:dyDescent="0.3">
      <c r="A35" s="41"/>
      <c r="B35" s="43"/>
      <c r="C35" s="43"/>
      <c r="D35" s="41"/>
      <c r="E35" s="41"/>
      <c r="F35" s="62"/>
      <c r="G35" s="58"/>
      <c r="H35" s="20"/>
    </row>
    <row r="36" spans="1:8" ht="21" customHeight="1" thickBot="1" x14ac:dyDescent="0.3">
      <c r="A36" s="41"/>
      <c r="B36" s="43"/>
      <c r="C36" s="43"/>
      <c r="D36" s="41"/>
      <c r="E36" s="41"/>
      <c r="F36" s="62"/>
      <c r="G36" s="58"/>
      <c r="H36" s="20"/>
    </row>
    <row r="37" spans="1:8" ht="21" customHeight="1" thickBot="1" x14ac:dyDescent="0.3">
      <c r="A37" s="41"/>
      <c r="B37" s="43"/>
      <c r="C37" s="43"/>
      <c r="D37" s="41"/>
      <c r="E37" s="41"/>
      <c r="F37" s="62"/>
      <c r="G37" s="58"/>
      <c r="H37" s="20"/>
    </row>
    <row r="38" spans="1:8" ht="21" customHeight="1" thickBot="1" x14ac:dyDescent="0.3">
      <c r="A38" s="41"/>
      <c r="B38" s="43"/>
      <c r="C38" s="43"/>
      <c r="D38" s="41"/>
      <c r="E38" s="41"/>
      <c r="F38" s="62"/>
      <c r="G38" s="58"/>
      <c r="H38" s="20"/>
    </row>
    <row r="39" spans="1:8" ht="21" customHeight="1" thickBot="1" x14ac:dyDescent="0.3">
      <c r="A39" s="41"/>
      <c r="B39" s="43"/>
      <c r="C39" s="43"/>
      <c r="D39" s="41"/>
      <c r="E39" s="41"/>
      <c r="F39" s="62"/>
      <c r="G39" s="58"/>
      <c r="H39" s="20"/>
    </row>
    <row r="40" spans="1:8" ht="21" customHeight="1" thickBot="1" x14ac:dyDescent="0.3">
      <c r="A40" s="41"/>
      <c r="B40" s="43"/>
      <c r="C40" s="43"/>
      <c r="D40" s="41"/>
      <c r="E40" s="41"/>
      <c r="F40" s="62"/>
      <c r="G40" s="58"/>
      <c r="H40" s="20"/>
    </row>
    <row r="41" spans="1:8" ht="21" customHeight="1" thickBot="1" x14ac:dyDescent="0.3">
      <c r="A41" s="41"/>
      <c r="B41" s="43"/>
      <c r="C41" s="43"/>
      <c r="D41" s="41"/>
      <c r="E41" s="41"/>
      <c r="F41" s="62"/>
      <c r="G41" s="58"/>
      <c r="H41" s="20"/>
    </row>
    <row r="42" spans="1:8" ht="21" customHeight="1" thickBot="1" x14ac:dyDescent="0.3">
      <c r="A42" s="41"/>
      <c r="B42" s="43"/>
      <c r="C42" s="43"/>
      <c r="D42" s="41"/>
      <c r="E42" s="41"/>
      <c r="F42" s="62"/>
      <c r="G42" s="58"/>
      <c r="H42" s="20"/>
    </row>
    <row r="43" spans="1:8" ht="21" customHeight="1" thickBot="1" x14ac:dyDescent="0.3">
      <c r="A43" s="41"/>
      <c r="B43" s="43"/>
      <c r="C43" s="43"/>
      <c r="D43" s="41"/>
      <c r="E43" s="41"/>
      <c r="F43" s="62"/>
      <c r="G43" s="58"/>
      <c r="H43" s="20"/>
    </row>
    <row r="44" spans="1:8" ht="21" customHeight="1" thickBot="1" x14ac:dyDescent="0.3">
      <c r="A44" s="41"/>
      <c r="B44" s="43"/>
      <c r="C44" s="43"/>
      <c r="D44" s="41"/>
      <c r="E44" s="41"/>
      <c r="F44" s="62"/>
      <c r="G44" s="58"/>
      <c r="H44" s="20"/>
    </row>
    <row r="45" spans="1:8" ht="21" customHeight="1" thickBot="1" x14ac:dyDescent="0.3">
      <c r="A45" s="41"/>
      <c r="B45" s="43"/>
      <c r="C45" s="43"/>
      <c r="D45" s="41"/>
      <c r="E45" s="41"/>
      <c r="F45" s="62"/>
      <c r="G45" s="58"/>
      <c r="H45" s="20"/>
    </row>
    <row r="46" spans="1:8" ht="21" customHeight="1" thickBot="1" x14ac:dyDescent="0.3">
      <c r="A46" s="41"/>
      <c r="B46" s="43"/>
      <c r="C46" s="43"/>
      <c r="D46" s="41"/>
      <c r="E46" s="41"/>
      <c r="F46" s="62"/>
      <c r="G46" s="58"/>
      <c r="H46" s="20"/>
    </row>
    <row r="47" spans="1:8" ht="21" customHeight="1" thickBot="1" x14ac:dyDescent="0.3">
      <c r="A47" s="41"/>
      <c r="B47" s="43"/>
      <c r="C47" s="43"/>
      <c r="D47" s="41"/>
      <c r="E47" s="41"/>
      <c r="F47" s="62"/>
      <c r="G47" s="58"/>
      <c r="H47" s="20"/>
    </row>
    <row r="48" spans="1:8" x14ac:dyDescent="0.25">
      <c r="G48" s="20"/>
      <c r="H48" s="20"/>
    </row>
    <row r="49" spans="7:8" x14ac:dyDescent="0.25">
      <c r="G49" s="20"/>
      <c r="H49" s="20"/>
    </row>
    <row r="50" spans="7:8" x14ac:dyDescent="0.25">
      <c r="G50" s="20"/>
      <c r="H50" s="20"/>
    </row>
    <row r="51" spans="7:8" x14ac:dyDescent="0.25">
      <c r="G51" s="20"/>
      <c r="H51" s="20"/>
    </row>
    <row r="52" spans="7:8" x14ac:dyDescent="0.25">
      <c r="G52" s="20"/>
      <c r="H52" s="20"/>
    </row>
    <row r="53" spans="7:8" x14ac:dyDescent="0.25">
      <c r="G53" s="20"/>
      <c r="H53" s="20"/>
    </row>
    <row r="54" spans="7:8" x14ac:dyDescent="0.25">
      <c r="G54" s="20"/>
      <c r="H54" s="20"/>
    </row>
    <row r="55" spans="7:8" x14ac:dyDescent="0.25">
      <c r="G55" s="20"/>
      <c r="H55" s="20"/>
    </row>
    <row r="56" spans="7:8" x14ac:dyDescent="0.25">
      <c r="G56" s="20"/>
      <c r="H56" s="20"/>
    </row>
    <row r="57" spans="7:8" x14ac:dyDescent="0.25">
      <c r="G57" s="20"/>
      <c r="H57" s="20"/>
    </row>
    <row r="58" spans="7:8" x14ac:dyDescent="0.25">
      <c r="G58" s="20"/>
      <c r="H58" s="20"/>
    </row>
    <row r="59" spans="7:8" x14ac:dyDescent="0.25">
      <c r="G59" s="20"/>
      <c r="H59" s="20"/>
    </row>
    <row r="60" spans="7:8" x14ac:dyDescent="0.25">
      <c r="G60" s="20"/>
      <c r="H60" s="20"/>
    </row>
    <row r="61" spans="7:8" x14ac:dyDescent="0.25">
      <c r="G61" s="20"/>
      <c r="H61" s="20"/>
    </row>
    <row r="62" spans="7:8" x14ac:dyDescent="0.25">
      <c r="G62" s="20"/>
      <c r="H62" s="20"/>
    </row>
    <row r="63" spans="7:8" x14ac:dyDescent="0.25">
      <c r="G63" s="20"/>
      <c r="H63" s="20"/>
    </row>
    <row r="64" spans="7:8" x14ac:dyDescent="0.25">
      <c r="G64" s="20"/>
      <c r="H64" s="20"/>
    </row>
    <row r="65" spans="7:8" x14ac:dyDescent="0.25">
      <c r="G65" s="20"/>
      <c r="H65" s="20"/>
    </row>
    <row r="66" spans="7:8" x14ac:dyDescent="0.25">
      <c r="G66" s="20"/>
      <c r="H66" s="20"/>
    </row>
    <row r="67" spans="7:8" x14ac:dyDescent="0.25">
      <c r="G67" s="20"/>
      <c r="H67" s="20"/>
    </row>
    <row r="68" spans="7:8" x14ac:dyDescent="0.25">
      <c r="G68" s="20"/>
      <c r="H68" s="20"/>
    </row>
    <row r="69" spans="7:8" x14ac:dyDescent="0.25">
      <c r="G69" s="20"/>
      <c r="H69" s="20"/>
    </row>
    <row r="70" spans="7:8" x14ac:dyDescent="0.25">
      <c r="G70" s="20"/>
      <c r="H70" s="20"/>
    </row>
    <row r="71" spans="7:8" x14ac:dyDescent="0.25">
      <c r="G71" s="20"/>
      <c r="H71" s="20"/>
    </row>
    <row r="72" spans="7:8" x14ac:dyDescent="0.25">
      <c r="G72" s="20"/>
      <c r="H72" s="20"/>
    </row>
    <row r="73" spans="7:8" x14ac:dyDescent="0.25">
      <c r="G73" s="20"/>
      <c r="H73" s="20"/>
    </row>
    <row r="74" spans="7:8" x14ac:dyDescent="0.25">
      <c r="G74" s="20"/>
      <c r="H74" s="20"/>
    </row>
    <row r="75" spans="7:8" x14ac:dyDescent="0.25">
      <c r="G75" s="20"/>
      <c r="H75" s="20"/>
    </row>
    <row r="76" spans="7:8" x14ac:dyDescent="0.25">
      <c r="G76" s="20"/>
      <c r="H76" s="20"/>
    </row>
    <row r="77" spans="7:8" x14ac:dyDescent="0.25">
      <c r="G77" s="20"/>
      <c r="H77" s="20"/>
    </row>
    <row r="78" spans="7:8" x14ac:dyDescent="0.25">
      <c r="G78" s="20"/>
      <c r="H78" s="20"/>
    </row>
    <row r="79" spans="7:8" x14ac:dyDescent="0.25">
      <c r="G79" s="20"/>
      <c r="H79" s="20"/>
    </row>
    <row r="80" spans="7:8" x14ac:dyDescent="0.25">
      <c r="G80" s="20"/>
      <c r="H80" s="20"/>
    </row>
    <row r="81" spans="7:8" x14ac:dyDescent="0.25">
      <c r="G81" s="20"/>
      <c r="H81" s="20"/>
    </row>
    <row r="82" spans="7:8" x14ac:dyDescent="0.25">
      <c r="G82" s="20"/>
      <c r="H82" s="20"/>
    </row>
    <row r="83" spans="7:8" x14ac:dyDescent="0.25">
      <c r="G83" s="20"/>
      <c r="H83" s="20"/>
    </row>
    <row r="84" spans="7:8" x14ac:dyDescent="0.25">
      <c r="G84" s="20"/>
      <c r="H84" s="20"/>
    </row>
    <row r="85" spans="7:8" x14ac:dyDescent="0.25">
      <c r="G85" s="20"/>
      <c r="H85" s="20"/>
    </row>
    <row r="86" spans="7:8" x14ac:dyDescent="0.25">
      <c r="G86" s="20"/>
      <c r="H86" s="20"/>
    </row>
    <row r="87" spans="7:8" x14ac:dyDescent="0.25">
      <c r="G87" s="20"/>
      <c r="H87" s="20"/>
    </row>
    <row r="88" spans="7:8" x14ac:dyDescent="0.25">
      <c r="G88" s="20"/>
      <c r="H88" s="20"/>
    </row>
    <row r="89" spans="7:8" x14ac:dyDescent="0.25">
      <c r="G89" s="20"/>
      <c r="H89" s="20"/>
    </row>
  </sheetData>
  <sheetProtection selectLockedCells="1"/>
  <mergeCells count="1">
    <mergeCell ref="A1:G1"/>
  </mergeCells>
  <printOptions horizontalCentered="1" verticalCentered="1"/>
  <pageMargins left="0.2" right="0.2" top="0.5" bottom="0.5" header="0" footer="0.2"/>
  <pageSetup scale="73" orientation="portrait" r:id="rId1"/>
  <headerFooter>
    <oddFooter>&amp;C&amp;14Page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60"/>
  <sheetViews>
    <sheetView workbookViewId="0">
      <selection activeCell="A51" sqref="A51"/>
    </sheetView>
  </sheetViews>
  <sheetFormatPr defaultRowHeight="15" x14ac:dyDescent="0.2"/>
  <cols>
    <col min="1" max="1" width="11.28515625" style="94" customWidth="1"/>
    <col min="2" max="2" width="11.28515625" style="95" customWidth="1"/>
    <col min="3" max="3" width="11.28515625" style="93" customWidth="1"/>
    <col min="4" max="4" width="11.28515625" style="95" customWidth="1"/>
    <col min="5" max="5" width="11.28515625" style="93" customWidth="1"/>
    <col min="6" max="6" width="11.28515625" style="95" customWidth="1"/>
    <col min="7" max="7" width="11.28515625" style="93" customWidth="1"/>
    <col min="8" max="8" width="11.28515625" style="95" customWidth="1"/>
    <col min="9" max="9" width="11.28515625" style="93" customWidth="1"/>
    <col min="10" max="10" width="11.28515625" style="95" customWidth="1"/>
    <col min="11" max="256" width="9.140625" style="93"/>
    <col min="257" max="266" width="11.28515625" style="93" customWidth="1"/>
    <col min="267" max="512" width="9.140625" style="93"/>
    <col min="513" max="522" width="11.28515625" style="93" customWidth="1"/>
    <col min="523" max="768" width="9.140625" style="93"/>
    <col min="769" max="778" width="11.28515625" style="93" customWidth="1"/>
    <col min="779" max="1024" width="9.140625" style="93"/>
    <col min="1025" max="1034" width="11.28515625" style="93" customWidth="1"/>
    <col min="1035" max="1280" width="9.140625" style="93"/>
    <col min="1281" max="1290" width="11.28515625" style="93" customWidth="1"/>
    <col min="1291" max="1536" width="9.140625" style="93"/>
    <col min="1537" max="1546" width="11.28515625" style="93" customWidth="1"/>
    <col min="1547" max="1792" width="9.140625" style="93"/>
    <col min="1793" max="1802" width="11.28515625" style="93" customWidth="1"/>
    <col min="1803" max="2048" width="9.140625" style="93"/>
    <col min="2049" max="2058" width="11.28515625" style="93" customWidth="1"/>
    <col min="2059" max="2304" width="9.140625" style="93"/>
    <col min="2305" max="2314" width="11.28515625" style="93" customWidth="1"/>
    <col min="2315" max="2560" width="9.140625" style="93"/>
    <col min="2561" max="2570" width="11.28515625" style="93" customWidth="1"/>
    <col min="2571" max="2816" width="9.140625" style="93"/>
    <col min="2817" max="2826" width="11.28515625" style="93" customWidth="1"/>
    <col min="2827" max="3072" width="9.140625" style="93"/>
    <col min="3073" max="3082" width="11.28515625" style="93" customWidth="1"/>
    <col min="3083" max="3328" width="9.140625" style="93"/>
    <col min="3329" max="3338" width="11.28515625" style="93" customWidth="1"/>
    <col min="3339" max="3584" width="9.140625" style="93"/>
    <col min="3585" max="3594" width="11.28515625" style="93" customWidth="1"/>
    <col min="3595" max="3840" width="9.140625" style="93"/>
    <col min="3841" max="3850" width="11.28515625" style="93" customWidth="1"/>
    <col min="3851" max="4096" width="9.140625" style="93"/>
    <col min="4097" max="4106" width="11.28515625" style="93" customWidth="1"/>
    <col min="4107" max="4352" width="9.140625" style="93"/>
    <col min="4353" max="4362" width="11.28515625" style="93" customWidth="1"/>
    <col min="4363" max="4608" width="9.140625" style="93"/>
    <col min="4609" max="4618" width="11.28515625" style="93" customWidth="1"/>
    <col min="4619" max="4864" width="9.140625" style="93"/>
    <col min="4865" max="4874" width="11.28515625" style="93" customWidth="1"/>
    <col min="4875" max="5120" width="9.140625" style="93"/>
    <col min="5121" max="5130" width="11.28515625" style="93" customWidth="1"/>
    <col min="5131" max="5376" width="9.140625" style="93"/>
    <col min="5377" max="5386" width="11.28515625" style="93" customWidth="1"/>
    <col min="5387" max="5632" width="9.140625" style="93"/>
    <col min="5633" max="5642" width="11.28515625" style="93" customWidth="1"/>
    <col min="5643" max="5888" width="9.140625" style="93"/>
    <col min="5889" max="5898" width="11.28515625" style="93" customWidth="1"/>
    <col min="5899" max="6144" width="9.140625" style="93"/>
    <col min="6145" max="6154" width="11.28515625" style="93" customWidth="1"/>
    <col min="6155" max="6400" width="9.140625" style="93"/>
    <col min="6401" max="6410" width="11.28515625" style="93" customWidth="1"/>
    <col min="6411" max="6656" width="9.140625" style="93"/>
    <col min="6657" max="6666" width="11.28515625" style="93" customWidth="1"/>
    <col min="6667" max="6912" width="9.140625" style="93"/>
    <col min="6913" max="6922" width="11.28515625" style="93" customWidth="1"/>
    <col min="6923" max="7168" width="9.140625" style="93"/>
    <col min="7169" max="7178" width="11.28515625" style="93" customWidth="1"/>
    <col min="7179" max="7424" width="9.140625" style="93"/>
    <col min="7425" max="7434" width="11.28515625" style="93" customWidth="1"/>
    <col min="7435" max="7680" width="9.140625" style="93"/>
    <col min="7681" max="7690" width="11.28515625" style="93" customWidth="1"/>
    <col min="7691" max="7936" width="9.140625" style="93"/>
    <col min="7937" max="7946" width="11.28515625" style="93" customWidth="1"/>
    <col min="7947" max="8192" width="9.140625" style="93"/>
    <col min="8193" max="8202" width="11.28515625" style="93" customWidth="1"/>
    <col min="8203" max="8448" width="9.140625" style="93"/>
    <col min="8449" max="8458" width="11.28515625" style="93" customWidth="1"/>
    <col min="8459" max="8704" width="9.140625" style="93"/>
    <col min="8705" max="8714" width="11.28515625" style="93" customWidth="1"/>
    <col min="8715" max="8960" width="9.140625" style="93"/>
    <col min="8961" max="8970" width="11.28515625" style="93" customWidth="1"/>
    <col min="8971" max="9216" width="9.140625" style="93"/>
    <col min="9217" max="9226" width="11.28515625" style="93" customWidth="1"/>
    <col min="9227" max="9472" width="9.140625" style="93"/>
    <col min="9473" max="9482" width="11.28515625" style="93" customWidth="1"/>
    <col min="9483" max="9728" width="9.140625" style="93"/>
    <col min="9729" max="9738" width="11.28515625" style="93" customWidth="1"/>
    <col min="9739" max="9984" width="9.140625" style="93"/>
    <col min="9985" max="9994" width="11.28515625" style="93" customWidth="1"/>
    <col min="9995" max="10240" width="9.140625" style="93"/>
    <col min="10241" max="10250" width="11.28515625" style="93" customWidth="1"/>
    <col min="10251" max="10496" width="9.140625" style="93"/>
    <col min="10497" max="10506" width="11.28515625" style="93" customWidth="1"/>
    <col min="10507" max="10752" width="9.140625" style="93"/>
    <col min="10753" max="10762" width="11.28515625" style="93" customWidth="1"/>
    <col min="10763" max="11008" width="9.140625" style="93"/>
    <col min="11009" max="11018" width="11.28515625" style="93" customWidth="1"/>
    <col min="11019" max="11264" width="9.140625" style="93"/>
    <col min="11265" max="11274" width="11.28515625" style="93" customWidth="1"/>
    <col min="11275" max="11520" width="9.140625" style="93"/>
    <col min="11521" max="11530" width="11.28515625" style="93" customWidth="1"/>
    <col min="11531" max="11776" width="9.140625" style="93"/>
    <col min="11777" max="11786" width="11.28515625" style="93" customWidth="1"/>
    <col min="11787" max="12032" width="9.140625" style="93"/>
    <col min="12033" max="12042" width="11.28515625" style="93" customWidth="1"/>
    <col min="12043" max="12288" width="9.140625" style="93"/>
    <col min="12289" max="12298" width="11.28515625" style="93" customWidth="1"/>
    <col min="12299" max="12544" width="9.140625" style="93"/>
    <col min="12545" max="12554" width="11.28515625" style="93" customWidth="1"/>
    <col min="12555" max="12800" width="9.140625" style="93"/>
    <col min="12801" max="12810" width="11.28515625" style="93" customWidth="1"/>
    <col min="12811" max="13056" width="9.140625" style="93"/>
    <col min="13057" max="13066" width="11.28515625" style="93" customWidth="1"/>
    <col min="13067" max="13312" width="9.140625" style="93"/>
    <col min="13313" max="13322" width="11.28515625" style="93" customWidth="1"/>
    <col min="13323" max="13568" width="9.140625" style="93"/>
    <col min="13569" max="13578" width="11.28515625" style="93" customWidth="1"/>
    <col min="13579" max="13824" width="9.140625" style="93"/>
    <col min="13825" max="13834" width="11.28515625" style="93" customWidth="1"/>
    <col min="13835" max="14080" width="9.140625" style="93"/>
    <col min="14081" max="14090" width="11.28515625" style="93" customWidth="1"/>
    <col min="14091" max="14336" width="9.140625" style="93"/>
    <col min="14337" max="14346" width="11.28515625" style="93" customWidth="1"/>
    <col min="14347" max="14592" width="9.140625" style="93"/>
    <col min="14593" max="14602" width="11.28515625" style="93" customWidth="1"/>
    <col min="14603" max="14848" width="9.140625" style="93"/>
    <col min="14849" max="14858" width="11.28515625" style="93" customWidth="1"/>
    <col min="14859" max="15104" width="9.140625" style="93"/>
    <col min="15105" max="15114" width="11.28515625" style="93" customWidth="1"/>
    <col min="15115" max="15360" width="9.140625" style="93"/>
    <col min="15361" max="15370" width="11.28515625" style="93" customWidth="1"/>
    <col min="15371" max="15616" width="9.140625" style="93"/>
    <col min="15617" max="15626" width="11.28515625" style="93" customWidth="1"/>
    <col min="15627" max="15872" width="9.140625" style="93"/>
    <col min="15873" max="15882" width="11.28515625" style="93" customWidth="1"/>
    <col min="15883" max="16128" width="9.140625" style="93"/>
    <col min="16129" max="16138" width="11.28515625" style="93" customWidth="1"/>
    <col min="16139" max="16384" width="9.140625" style="93"/>
  </cols>
  <sheetData>
    <row r="1" spans="1:10" x14ac:dyDescent="0.2">
      <c r="A1" s="117" t="s">
        <v>87</v>
      </c>
    </row>
    <row r="2" spans="1:10" ht="15.75" x14ac:dyDescent="0.25">
      <c r="A2" s="119">
        <v>2024</v>
      </c>
    </row>
    <row r="3" spans="1:10" ht="26.25" x14ac:dyDescent="0.4">
      <c r="A3" s="209" t="s">
        <v>58</v>
      </c>
      <c r="B3" s="209"/>
      <c r="C3" s="209"/>
      <c r="D3" s="209"/>
      <c r="E3" s="209"/>
      <c r="F3" s="209"/>
      <c r="G3" s="209"/>
      <c r="H3" s="209"/>
      <c r="I3" s="209"/>
      <c r="J3" s="209"/>
    </row>
    <row r="4" spans="1:10" ht="23.25" x14ac:dyDescent="0.35">
      <c r="A4" s="210" t="str">
        <f>"JANUARY 1, " &amp; 'DEPRECIATION TABLES (Pg. 9)'!A2 &amp; " BUSINESS PERSONAL PROPERTY"</f>
        <v>JANUARY 1, 2024 BUSINESS PERSONAL PROPERTY</v>
      </c>
      <c r="B4" s="209"/>
      <c r="C4" s="209"/>
      <c r="D4" s="209"/>
      <c r="E4" s="209"/>
      <c r="F4" s="209"/>
      <c r="G4" s="209"/>
      <c r="H4" s="209"/>
      <c r="I4" s="209"/>
      <c r="J4" s="209"/>
    </row>
    <row r="5" spans="1:10" ht="26.25" x14ac:dyDescent="0.4">
      <c r="A5" s="209" t="s">
        <v>59</v>
      </c>
      <c r="B5" s="209"/>
      <c r="C5" s="209"/>
      <c r="D5" s="209"/>
      <c r="E5" s="209"/>
      <c r="F5" s="209"/>
      <c r="G5" s="209"/>
      <c r="H5" s="209"/>
      <c r="I5" s="209"/>
      <c r="J5" s="209"/>
    </row>
    <row r="7" spans="1:10" ht="15.75" thickBot="1" x14ac:dyDescent="0.25"/>
    <row r="8" spans="1:10" s="96" customFormat="1" ht="18.75" thickBot="1" x14ac:dyDescent="0.3">
      <c r="A8" s="211" t="s">
        <v>60</v>
      </c>
      <c r="B8" s="212"/>
      <c r="C8" s="211" t="s">
        <v>61</v>
      </c>
      <c r="D8" s="213"/>
      <c r="E8" s="213"/>
      <c r="F8" s="213"/>
      <c r="G8" s="213"/>
      <c r="H8" s="213"/>
      <c r="I8" s="213"/>
      <c r="J8" s="212"/>
    </row>
    <row r="9" spans="1:10" s="96" customFormat="1" ht="18" x14ac:dyDescent="0.25">
      <c r="A9" s="214" t="s">
        <v>62</v>
      </c>
      <c r="B9" s="215"/>
      <c r="C9" s="214" t="s">
        <v>63</v>
      </c>
      <c r="D9" s="215"/>
      <c r="E9" s="214" t="s">
        <v>64</v>
      </c>
      <c r="F9" s="215"/>
      <c r="G9" s="214" t="s">
        <v>65</v>
      </c>
      <c r="H9" s="215"/>
      <c r="I9" s="214" t="s">
        <v>66</v>
      </c>
      <c r="J9" s="215"/>
    </row>
    <row r="10" spans="1:10" s="101" customFormat="1" ht="16.5" thickBot="1" x14ac:dyDescent="0.3">
      <c r="A10" s="97" t="s">
        <v>67</v>
      </c>
      <c r="B10" s="98" t="s">
        <v>68</v>
      </c>
      <c r="C10" s="97" t="s">
        <v>67</v>
      </c>
      <c r="D10" s="98" t="s">
        <v>68</v>
      </c>
      <c r="E10" s="97" t="s">
        <v>67</v>
      </c>
      <c r="F10" s="98" t="s">
        <v>68</v>
      </c>
      <c r="G10" s="99" t="s">
        <v>67</v>
      </c>
      <c r="H10" s="100" t="s">
        <v>68</v>
      </c>
      <c r="I10" s="99" t="s">
        <v>67</v>
      </c>
      <c r="J10" s="100" t="s">
        <v>68</v>
      </c>
    </row>
    <row r="11" spans="1:10" s="105" customFormat="1" ht="7.5" customHeight="1" x14ac:dyDescent="0.25">
      <c r="A11" s="102"/>
      <c r="B11" s="103"/>
      <c r="C11" s="102"/>
      <c r="D11" s="103"/>
      <c r="E11" s="102"/>
      <c r="F11" s="103"/>
      <c r="G11" s="102"/>
      <c r="H11" s="103"/>
      <c r="I11" s="102"/>
      <c r="J11" s="104"/>
    </row>
    <row r="12" spans="1:10" x14ac:dyDescent="0.2">
      <c r="A12" s="106">
        <v>2023</v>
      </c>
      <c r="B12" s="107">
        <v>0.8</v>
      </c>
      <c r="C12" s="106">
        <v>2023</v>
      </c>
      <c r="D12" s="107">
        <v>0.85</v>
      </c>
      <c r="E12" s="106">
        <v>2023</v>
      </c>
      <c r="F12" s="107">
        <v>0.92</v>
      </c>
      <c r="G12" s="106">
        <v>2023</v>
      </c>
      <c r="H12" s="107">
        <v>0.95</v>
      </c>
      <c r="I12" s="106">
        <v>2023</v>
      </c>
      <c r="J12" s="108">
        <v>0.97</v>
      </c>
    </row>
    <row r="13" spans="1:10" ht="7.5" customHeight="1" x14ac:dyDescent="0.2">
      <c r="A13" s="116" t="s">
        <v>86</v>
      </c>
      <c r="B13" s="107"/>
      <c r="C13" s="106"/>
      <c r="D13" s="107"/>
      <c r="E13" s="106"/>
      <c r="F13" s="107"/>
      <c r="G13" s="106"/>
      <c r="H13" s="107"/>
      <c r="I13" s="106"/>
      <c r="J13" s="108"/>
    </row>
    <row r="14" spans="1:10" x14ac:dyDescent="0.2">
      <c r="A14" s="106">
        <v>2022</v>
      </c>
      <c r="B14" s="107">
        <v>0.6</v>
      </c>
      <c r="C14" s="106">
        <v>2022</v>
      </c>
      <c r="D14" s="107">
        <v>0.69</v>
      </c>
      <c r="E14" s="106">
        <v>2022</v>
      </c>
      <c r="F14" s="107">
        <v>0.84</v>
      </c>
      <c r="G14" s="106">
        <v>2022</v>
      </c>
      <c r="H14" s="107">
        <v>0.9</v>
      </c>
      <c r="I14" s="106">
        <v>2022</v>
      </c>
      <c r="J14" s="108">
        <v>0.93</v>
      </c>
    </row>
    <row r="15" spans="1:10" ht="7.5" customHeight="1" x14ac:dyDescent="0.2">
      <c r="A15" s="116" t="s">
        <v>86</v>
      </c>
      <c r="B15" s="107"/>
      <c r="C15" s="106"/>
      <c r="D15" s="107"/>
      <c r="E15" s="106"/>
      <c r="F15" s="107"/>
      <c r="G15" s="106"/>
      <c r="H15" s="107"/>
      <c r="I15" s="106"/>
      <c r="J15" s="108"/>
    </row>
    <row r="16" spans="1:10" x14ac:dyDescent="0.2">
      <c r="A16" s="106">
        <v>2021</v>
      </c>
      <c r="B16" s="107">
        <v>0.4</v>
      </c>
      <c r="C16" s="106">
        <v>2021</v>
      </c>
      <c r="D16" s="107">
        <v>0.52</v>
      </c>
      <c r="E16" s="106">
        <v>2021</v>
      </c>
      <c r="F16" s="107">
        <v>0.76</v>
      </c>
      <c r="G16" s="106">
        <v>2021</v>
      </c>
      <c r="H16" s="107">
        <v>0.85</v>
      </c>
      <c r="I16" s="106">
        <v>2021</v>
      </c>
      <c r="J16" s="108">
        <v>0.9</v>
      </c>
    </row>
    <row r="17" spans="1:10" ht="7.5" customHeight="1" x14ac:dyDescent="0.2">
      <c r="A17" s="116" t="s">
        <v>86</v>
      </c>
      <c r="B17" s="107"/>
      <c r="C17" s="106"/>
      <c r="D17" s="107"/>
      <c r="E17" s="106"/>
      <c r="F17" s="107"/>
      <c r="G17" s="106"/>
      <c r="H17" s="107"/>
      <c r="I17" s="106"/>
      <c r="J17" s="108"/>
    </row>
    <row r="18" spans="1:10" x14ac:dyDescent="0.2">
      <c r="A18" s="106">
        <v>2020</v>
      </c>
      <c r="B18" s="107">
        <v>0.2</v>
      </c>
      <c r="C18" s="106">
        <v>2020</v>
      </c>
      <c r="D18" s="107">
        <v>0.34</v>
      </c>
      <c r="E18" s="106">
        <v>2020</v>
      </c>
      <c r="F18" s="107">
        <v>0.67</v>
      </c>
      <c r="G18" s="106">
        <v>2020</v>
      </c>
      <c r="H18" s="107">
        <v>0.79</v>
      </c>
      <c r="I18" s="106">
        <v>2020</v>
      </c>
      <c r="J18" s="108">
        <v>0.86</v>
      </c>
    </row>
    <row r="19" spans="1:10" ht="7.5" customHeight="1" x14ac:dyDescent="0.2">
      <c r="A19" s="106"/>
      <c r="B19" s="107"/>
      <c r="C19" s="106"/>
      <c r="D19" s="107"/>
      <c r="E19" s="106"/>
      <c r="F19" s="107"/>
      <c r="G19" s="106"/>
      <c r="H19" s="107"/>
      <c r="I19" s="106"/>
      <c r="J19" s="108"/>
    </row>
    <row r="20" spans="1:10" x14ac:dyDescent="0.2">
      <c r="A20" s="106" t="s">
        <v>69</v>
      </c>
      <c r="B20" s="107">
        <v>0.1</v>
      </c>
      <c r="C20" s="106">
        <v>2019</v>
      </c>
      <c r="D20" s="107">
        <v>0.23</v>
      </c>
      <c r="E20" s="106">
        <v>2019</v>
      </c>
      <c r="F20" s="107">
        <v>0.57999999999999996</v>
      </c>
      <c r="G20" s="106">
        <v>2019</v>
      </c>
      <c r="H20" s="107">
        <v>0.73</v>
      </c>
      <c r="I20" s="106">
        <v>2019</v>
      </c>
      <c r="J20" s="108">
        <v>0.82</v>
      </c>
    </row>
    <row r="21" spans="1:10" ht="7.5" customHeight="1" thickBot="1" x14ac:dyDescent="0.25">
      <c r="A21" s="109"/>
      <c r="B21" s="110"/>
      <c r="C21" s="106"/>
      <c r="D21" s="107"/>
      <c r="E21" s="106"/>
      <c r="F21" s="107"/>
      <c r="G21" s="106"/>
      <c r="H21" s="107"/>
      <c r="I21" s="106"/>
      <c r="J21" s="108"/>
    </row>
    <row r="22" spans="1:10" x14ac:dyDescent="0.2">
      <c r="B22" s="107"/>
      <c r="C22" s="106" t="s">
        <v>69</v>
      </c>
      <c r="D22" s="107">
        <v>0.2</v>
      </c>
      <c r="E22" s="106">
        <v>2018</v>
      </c>
      <c r="F22" s="107">
        <v>0.49</v>
      </c>
      <c r="G22" s="106">
        <v>2018</v>
      </c>
      <c r="H22" s="107">
        <v>0.68</v>
      </c>
      <c r="I22" s="106">
        <v>2018</v>
      </c>
      <c r="J22" s="108">
        <v>0.78</v>
      </c>
    </row>
    <row r="23" spans="1:10" ht="7.5" customHeight="1" thickBot="1" x14ac:dyDescent="0.25">
      <c r="B23" s="107"/>
      <c r="C23" s="109"/>
      <c r="D23" s="110"/>
      <c r="E23" s="106"/>
      <c r="F23" s="107"/>
      <c r="G23" s="106"/>
      <c r="H23" s="107"/>
      <c r="I23" s="106"/>
      <c r="J23" s="108"/>
    </row>
    <row r="24" spans="1:10" x14ac:dyDescent="0.2">
      <c r="C24" s="94"/>
      <c r="E24" s="106">
        <v>2017</v>
      </c>
      <c r="F24" s="107">
        <v>0.39</v>
      </c>
      <c r="G24" s="106">
        <v>2017</v>
      </c>
      <c r="H24" s="107">
        <v>0.62</v>
      </c>
      <c r="I24" s="106">
        <v>2017</v>
      </c>
      <c r="J24" s="108">
        <v>0.74</v>
      </c>
    </row>
    <row r="25" spans="1:10" ht="7.5" customHeight="1" x14ac:dyDescent="0.2">
      <c r="C25" s="94"/>
      <c r="E25" s="106"/>
      <c r="F25" s="107"/>
      <c r="G25" s="106"/>
      <c r="H25" s="107"/>
      <c r="I25" s="106"/>
      <c r="J25" s="108"/>
    </row>
    <row r="26" spans="1:10" x14ac:dyDescent="0.2">
      <c r="A26" s="197" t="s">
        <v>102</v>
      </c>
      <c r="B26" s="198"/>
      <c r="C26" s="198"/>
      <c r="D26" s="199"/>
      <c r="E26" s="106">
        <v>2016</v>
      </c>
      <c r="F26" s="107">
        <v>0.3</v>
      </c>
      <c r="G26" s="106">
        <v>2016</v>
      </c>
      <c r="H26" s="107">
        <v>0.55000000000000004</v>
      </c>
      <c r="I26" s="106">
        <v>2016</v>
      </c>
      <c r="J26" s="108">
        <v>0.7</v>
      </c>
    </row>
    <row r="27" spans="1:10" ht="7.5" customHeight="1" x14ac:dyDescent="0.2">
      <c r="C27" s="94"/>
      <c r="E27" s="106"/>
      <c r="F27" s="107"/>
      <c r="G27" s="106"/>
      <c r="H27" s="107"/>
      <c r="I27" s="106"/>
      <c r="J27" s="108"/>
    </row>
    <row r="28" spans="1:10" x14ac:dyDescent="0.2">
      <c r="A28" s="197" t="s">
        <v>103</v>
      </c>
      <c r="B28" s="198"/>
      <c r="C28" s="198"/>
      <c r="D28" s="199"/>
      <c r="E28" s="106">
        <v>2015</v>
      </c>
      <c r="F28" s="107">
        <v>0.24</v>
      </c>
      <c r="G28" s="106">
        <v>2015</v>
      </c>
      <c r="H28" s="107">
        <v>0.49</v>
      </c>
      <c r="I28" s="106">
        <v>2015</v>
      </c>
      <c r="J28" s="108">
        <v>0.65</v>
      </c>
    </row>
    <row r="29" spans="1:10" ht="7.5" customHeight="1" x14ac:dyDescent="0.2">
      <c r="C29" s="94"/>
      <c r="E29" s="106"/>
      <c r="F29" s="107"/>
      <c r="G29" s="106"/>
      <c r="H29" s="107"/>
      <c r="I29" s="106"/>
      <c r="J29" s="108"/>
    </row>
    <row r="30" spans="1:10" x14ac:dyDescent="0.2">
      <c r="A30" s="197" t="s">
        <v>104</v>
      </c>
      <c r="B30" s="198"/>
      <c r="C30" s="198"/>
      <c r="D30" s="199"/>
      <c r="E30" s="106">
        <v>2014</v>
      </c>
      <c r="F30" s="107">
        <v>0.21</v>
      </c>
      <c r="G30" s="106">
        <v>2014</v>
      </c>
      <c r="H30" s="107">
        <v>0.43</v>
      </c>
      <c r="I30" s="106">
        <v>2014</v>
      </c>
      <c r="J30" s="108">
        <v>0.6</v>
      </c>
    </row>
    <row r="31" spans="1:10" ht="7.5" customHeight="1" x14ac:dyDescent="0.2">
      <c r="C31" s="94"/>
      <c r="E31" s="106"/>
      <c r="F31" s="107"/>
      <c r="G31" s="106"/>
      <c r="H31" s="107"/>
      <c r="I31" s="106"/>
      <c r="J31" s="108"/>
    </row>
    <row r="32" spans="1:10" ht="15.75" x14ac:dyDescent="0.25">
      <c r="A32" s="200" t="s">
        <v>70</v>
      </c>
      <c r="B32" s="200"/>
      <c r="C32" s="200"/>
      <c r="D32" s="201"/>
      <c r="E32" s="106" t="s">
        <v>69</v>
      </c>
      <c r="F32" s="107">
        <v>0.2</v>
      </c>
      <c r="G32" s="106">
        <v>2013</v>
      </c>
      <c r="H32" s="107">
        <v>0.37</v>
      </c>
      <c r="I32" s="106">
        <v>2013</v>
      </c>
      <c r="J32" s="108">
        <v>0.55000000000000004</v>
      </c>
    </row>
    <row r="33" spans="1:10" ht="7.5" customHeight="1" x14ac:dyDescent="0.2">
      <c r="E33" s="106"/>
      <c r="F33" s="107"/>
      <c r="G33" s="106"/>
      <c r="H33" s="107"/>
      <c r="I33" s="106"/>
      <c r="J33" s="108"/>
    </row>
    <row r="34" spans="1:10" ht="15.75" x14ac:dyDescent="0.25">
      <c r="E34" s="202" t="s">
        <v>71</v>
      </c>
      <c r="F34" s="203"/>
      <c r="G34" s="106">
        <v>2012</v>
      </c>
      <c r="H34" s="107">
        <v>0.31</v>
      </c>
      <c r="I34" s="106">
        <v>2012</v>
      </c>
      <c r="J34" s="108">
        <v>0.5</v>
      </c>
    </row>
    <row r="35" spans="1:10" ht="7.5" customHeight="1" x14ac:dyDescent="0.2">
      <c r="E35" s="106"/>
      <c r="F35" s="107"/>
      <c r="G35" s="106"/>
      <c r="H35" s="107"/>
      <c r="I35" s="106"/>
      <c r="J35" s="108"/>
    </row>
    <row r="36" spans="1:10" ht="15.75" x14ac:dyDescent="0.25">
      <c r="E36" s="202" t="s">
        <v>72</v>
      </c>
      <c r="F36" s="203"/>
      <c r="G36" s="106">
        <v>2011</v>
      </c>
      <c r="H36" s="107">
        <v>0.26</v>
      </c>
      <c r="I36" s="106">
        <v>2011</v>
      </c>
      <c r="J36" s="108">
        <v>0.45</v>
      </c>
    </row>
    <row r="37" spans="1:10" ht="7.5" customHeight="1" thickBot="1" x14ac:dyDescent="0.3">
      <c r="E37" s="97"/>
      <c r="F37" s="111"/>
      <c r="G37" s="106"/>
      <c r="H37" s="107"/>
      <c r="I37" s="106"/>
      <c r="J37" s="108"/>
    </row>
    <row r="38" spans="1:10" x14ac:dyDescent="0.2">
      <c r="G38" s="106">
        <v>2010</v>
      </c>
      <c r="H38" s="107">
        <v>0.23</v>
      </c>
      <c r="I38" s="106">
        <v>2010</v>
      </c>
      <c r="J38" s="108">
        <v>0.4</v>
      </c>
    </row>
    <row r="39" spans="1:10" ht="7.5" customHeight="1" x14ac:dyDescent="0.25">
      <c r="E39" s="101"/>
      <c r="F39" s="94"/>
      <c r="G39" s="106"/>
      <c r="H39" s="107"/>
      <c r="I39" s="106"/>
      <c r="J39" s="108"/>
    </row>
    <row r="40" spans="1:10" ht="18" x14ac:dyDescent="0.25">
      <c r="A40" s="204" t="s">
        <v>73</v>
      </c>
      <c r="B40" s="205"/>
      <c r="C40" s="205"/>
      <c r="D40" s="205"/>
      <c r="E40" s="205"/>
      <c r="F40" s="206"/>
      <c r="G40" s="106">
        <v>2009</v>
      </c>
      <c r="H40" s="107">
        <v>0.21</v>
      </c>
      <c r="I40" s="106">
        <v>2009</v>
      </c>
      <c r="J40" s="108">
        <v>0.35</v>
      </c>
    </row>
    <row r="41" spans="1:10" ht="7.5" customHeight="1" x14ac:dyDescent="0.2">
      <c r="E41" s="94"/>
      <c r="G41" s="106"/>
      <c r="H41" s="107"/>
      <c r="I41" s="106"/>
      <c r="J41" s="108"/>
    </row>
    <row r="42" spans="1:10" x14ac:dyDescent="0.2">
      <c r="A42" s="207" t="s">
        <v>74</v>
      </c>
      <c r="B42" s="207"/>
      <c r="C42" s="207"/>
      <c r="D42" s="207"/>
      <c r="E42" s="207"/>
      <c r="F42" s="208"/>
      <c r="G42" s="106" t="s">
        <v>69</v>
      </c>
      <c r="H42" s="107">
        <v>0.2</v>
      </c>
      <c r="I42" s="106">
        <v>2008</v>
      </c>
      <c r="J42" s="108">
        <v>0.31</v>
      </c>
    </row>
    <row r="43" spans="1:10" ht="7.5" customHeight="1" thickBot="1" x14ac:dyDescent="0.25">
      <c r="G43" s="109"/>
      <c r="H43" s="110"/>
      <c r="I43" s="106"/>
      <c r="J43" s="108"/>
    </row>
    <row r="44" spans="1:10" x14ac:dyDescent="0.2">
      <c r="A44" s="198" t="s">
        <v>75</v>
      </c>
      <c r="B44" s="198"/>
      <c r="C44" s="198"/>
      <c r="D44" s="198"/>
      <c r="E44" s="198"/>
      <c r="F44" s="198"/>
      <c r="G44" s="94"/>
      <c r="I44" s="106">
        <v>2007</v>
      </c>
      <c r="J44" s="108">
        <v>0.27</v>
      </c>
    </row>
    <row r="45" spans="1:10" ht="7.5" customHeight="1" x14ac:dyDescent="0.2">
      <c r="G45" s="94"/>
      <c r="I45" s="106"/>
      <c r="J45" s="108"/>
    </row>
    <row r="46" spans="1:10" x14ac:dyDescent="0.2">
      <c r="A46" s="198" t="s">
        <v>76</v>
      </c>
      <c r="B46" s="198"/>
      <c r="C46" s="198"/>
      <c r="D46" s="198"/>
      <c r="E46" s="198"/>
      <c r="F46" s="198"/>
      <c r="G46" s="94"/>
      <c r="I46" s="106">
        <v>2006</v>
      </c>
      <c r="J46" s="108">
        <v>0.24</v>
      </c>
    </row>
    <row r="47" spans="1:10" ht="7.5" customHeight="1" x14ac:dyDescent="0.2">
      <c r="G47" s="94"/>
      <c r="I47" s="106"/>
      <c r="J47" s="108"/>
    </row>
    <row r="48" spans="1:10" x14ac:dyDescent="0.2">
      <c r="A48" s="198" t="s">
        <v>77</v>
      </c>
      <c r="B48" s="198"/>
      <c r="C48" s="198"/>
      <c r="D48" s="198"/>
      <c r="E48" s="198"/>
      <c r="F48" s="198"/>
      <c r="G48" s="94"/>
      <c r="I48" s="106">
        <v>2005</v>
      </c>
      <c r="J48" s="108">
        <v>0.22</v>
      </c>
    </row>
    <row r="49" spans="1:10" ht="7.5" customHeight="1" x14ac:dyDescent="0.2">
      <c r="G49" s="94"/>
      <c r="I49" s="106"/>
      <c r="J49" s="108"/>
    </row>
    <row r="50" spans="1:10" x14ac:dyDescent="0.2">
      <c r="A50" s="197" t="s">
        <v>108</v>
      </c>
      <c r="B50" s="198"/>
      <c r="C50" s="198"/>
      <c r="D50" s="198"/>
      <c r="E50" s="198"/>
      <c r="F50" s="198"/>
      <c r="G50" s="94"/>
      <c r="I50" s="106">
        <v>2004</v>
      </c>
      <c r="J50" s="108">
        <v>0.21</v>
      </c>
    </row>
    <row r="51" spans="1:10" ht="7.5" customHeight="1" x14ac:dyDescent="0.2">
      <c r="G51" s="94"/>
      <c r="I51" s="106"/>
      <c r="J51" s="108"/>
    </row>
    <row r="52" spans="1:10" x14ac:dyDescent="0.2">
      <c r="A52" s="197" t="s">
        <v>90</v>
      </c>
      <c r="B52" s="198"/>
      <c r="C52" s="198"/>
      <c r="D52" s="198"/>
      <c r="E52" s="198"/>
      <c r="F52" s="198"/>
      <c r="I52" s="106" t="s">
        <v>69</v>
      </c>
      <c r="J52" s="108">
        <v>0.2</v>
      </c>
    </row>
    <row r="53" spans="1:10" ht="7.5" customHeight="1" thickBot="1" x14ac:dyDescent="0.25">
      <c r="I53" s="109"/>
      <c r="J53" s="112"/>
    </row>
    <row r="54" spans="1:10" ht="15.75" x14ac:dyDescent="0.25">
      <c r="A54" s="197" t="s">
        <v>91</v>
      </c>
      <c r="B54" s="198"/>
      <c r="C54" s="198"/>
      <c r="D54" s="198"/>
      <c r="E54" s="198"/>
      <c r="F54" s="198"/>
      <c r="I54" s="94"/>
    </row>
    <row r="55" spans="1:10" x14ac:dyDescent="0.2">
      <c r="I55" s="94"/>
    </row>
    <row r="56" spans="1:10" x14ac:dyDescent="0.2">
      <c r="A56" s="198" t="s">
        <v>78</v>
      </c>
      <c r="B56" s="198"/>
      <c r="C56" s="198"/>
      <c r="D56" s="198"/>
      <c r="E56" s="198"/>
      <c r="F56" s="198"/>
      <c r="I56" s="94"/>
    </row>
    <row r="57" spans="1:10" x14ac:dyDescent="0.2">
      <c r="I57" s="94"/>
    </row>
    <row r="58" spans="1:10" x14ac:dyDescent="0.2">
      <c r="A58" s="198" t="s">
        <v>79</v>
      </c>
      <c r="B58" s="198"/>
      <c r="C58" s="198"/>
      <c r="D58" s="198"/>
      <c r="E58" s="198"/>
      <c r="F58" s="198"/>
      <c r="G58" s="198"/>
      <c r="H58" s="198"/>
      <c r="I58" s="198"/>
      <c r="J58" s="198"/>
    </row>
    <row r="59" spans="1:10" ht="7.5" customHeight="1" x14ac:dyDescent="0.2"/>
    <row r="60" spans="1:10" x14ac:dyDescent="0.2">
      <c r="A60" s="198" t="s">
        <v>80</v>
      </c>
      <c r="B60" s="198"/>
      <c r="C60" s="198"/>
      <c r="D60" s="198"/>
      <c r="E60" s="198"/>
      <c r="F60" s="198"/>
      <c r="G60" s="198"/>
      <c r="H60" s="198"/>
      <c r="I60" s="198"/>
      <c r="J60" s="198"/>
    </row>
  </sheetData>
  <sheetProtection selectLockedCells="1"/>
  <mergeCells count="27">
    <mergeCell ref="A9:B9"/>
    <mergeCell ref="C9:D9"/>
    <mergeCell ref="E9:F9"/>
    <mergeCell ref="G9:H9"/>
    <mergeCell ref="I9:J9"/>
    <mergeCell ref="A3:J3"/>
    <mergeCell ref="A4:J4"/>
    <mergeCell ref="A5:J5"/>
    <mergeCell ref="A8:B8"/>
    <mergeCell ref="C8:J8"/>
    <mergeCell ref="A50:F50"/>
    <mergeCell ref="A26:D26"/>
    <mergeCell ref="A28:D28"/>
    <mergeCell ref="A30:D30"/>
    <mergeCell ref="A32:D32"/>
    <mergeCell ref="E34:F34"/>
    <mergeCell ref="E36:F36"/>
    <mergeCell ref="A40:F40"/>
    <mergeCell ref="A42:F42"/>
    <mergeCell ref="A44:F44"/>
    <mergeCell ref="A46:F46"/>
    <mergeCell ref="A48:F48"/>
    <mergeCell ref="A52:F52"/>
    <mergeCell ref="A54:F54"/>
    <mergeCell ref="A56:F56"/>
    <mergeCell ref="A58:J58"/>
    <mergeCell ref="A60:J60"/>
  </mergeCells>
  <pageMargins left="0.5" right="0.5" top="0.75" bottom="0.75" header="0.3" footer="0.2"/>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35"/>
  <sheetViews>
    <sheetView workbookViewId="0">
      <selection activeCell="Q19" sqref="Q19"/>
    </sheetView>
  </sheetViews>
  <sheetFormatPr defaultRowHeight="15" x14ac:dyDescent="0.25"/>
  <cols>
    <col min="1" max="1" width="22.140625" customWidth="1"/>
    <col min="2" max="2" width="15.7109375" customWidth="1"/>
    <col min="3" max="3" width="13.7109375" style="1" bestFit="1" customWidth="1"/>
    <col min="4" max="4" width="13.7109375" style="22" customWidth="1"/>
    <col min="5" max="5" width="20.28515625" customWidth="1"/>
    <col min="6" max="6" width="14.28515625" customWidth="1"/>
  </cols>
  <sheetData>
    <row r="1" spans="1:6" ht="30.75" thickBot="1" x14ac:dyDescent="0.3">
      <c r="A1" s="194" t="s">
        <v>39</v>
      </c>
      <c r="B1" s="194"/>
      <c r="C1" s="194"/>
      <c r="D1" s="194"/>
      <c r="E1" s="194"/>
      <c r="F1" s="194"/>
    </row>
    <row r="2" spans="1:6" ht="32.25" thickBot="1" x14ac:dyDescent="0.3">
      <c r="A2" s="44" t="s">
        <v>20</v>
      </c>
      <c r="B2" s="44" t="s">
        <v>21</v>
      </c>
      <c r="C2" s="44" t="s">
        <v>22</v>
      </c>
      <c r="D2" s="122" t="s">
        <v>38</v>
      </c>
      <c r="E2" s="72" t="s">
        <v>15</v>
      </c>
      <c r="F2" s="123" t="s">
        <v>5</v>
      </c>
    </row>
    <row r="3" spans="1:6" ht="15.75" thickBot="1" x14ac:dyDescent="0.3">
      <c r="A3" s="41"/>
      <c r="B3" s="124"/>
      <c r="C3" s="125"/>
      <c r="D3" s="126">
        <v>4</v>
      </c>
      <c r="E3" s="73"/>
      <c r="F3" s="88"/>
    </row>
    <row r="4" spans="1:6" ht="15.75" thickBot="1" x14ac:dyDescent="0.3">
      <c r="A4" s="41"/>
      <c r="B4" s="124"/>
      <c r="C4" s="125"/>
      <c r="D4" s="126">
        <v>4</v>
      </c>
      <c r="E4" s="73"/>
      <c r="F4" s="88"/>
    </row>
    <row r="5" spans="1:6" x14ac:dyDescent="0.25">
      <c r="A5" s="216" t="s">
        <v>83</v>
      </c>
      <c r="B5" s="216"/>
      <c r="C5" s="216"/>
      <c r="D5" s="216"/>
      <c r="E5" s="216"/>
      <c r="F5" s="216"/>
    </row>
    <row r="7" spans="1:6" ht="30.75" customHeight="1" thickBot="1" x14ac:dyDescent="0.3">
      <c r="A7" s="194" t="s">
        <v>18</v>
      </c>
      <c r="B7" s="194"/>
      <c r="C7" s="194"/>
      <c r="D7" s="194"/>
      <c r="E7" s="194"/>
      <c r="F7" s="194"/>
    </row>
    <row r="8" spans="1:6" ht="32.25" thickBot="1" x14ac:dyDescent="0.3">
      <c r="A8" s="44" t="s">
        <v>20</v>
      </c>
      <c r="B8" s="44" t="s">
        <v>21</v>
      </c>
      <c r="C8" s="44" t="s">
        <v>22</v>
      </c>
      <c r="D8" s="122" t="s">
        <v>38</v>
      </c>
      <c r="E8" s="72" t="s">
        <v>15</v>
      </c>
      <c r="F8" s="72" t="s">
        <v>5</v>
      </c>
    </row>
    <row r="9" spans="1:6" ht="15.75" thickBot="1" x14ac:dyDescent="0.3">
      <c r="A9" s="41"/>
      <c r="B9" s="124"/>
      <c r="C9" s="125"/>
      <c r="D9" s="126">
        <v>5</v>
      </c>
      <c r="E9" s="73"/>
      <c r="F9" s="74"/>
    </row>
    <row r="10" spans="1:6" ht="15.75" thickBot="1" x14ac:dyDescent="0.3">
      <c r="A10" s="41"/>
      <c r="B10" s="124"/>
      <c r="C10" s="125"/>
      <c r="D10" s="126">
        <v>5</v>
      </c>
      <c r="E10" s="73"/>
      <c r="F10" s="74"/>
    </row>
    <row r="11" spans="1:6" x14ac:dyDescent="0.25">
      <c r="A11" s="216" t="s">
        <v>84</v>
      </c>
      <c r="B11" s="216"/>
      <c r="C11" s="216"/>
      <c r="D11" s="216"/>
      <c r="E11" s="216"/>
      <c r="F11" s="216"/>
    </row>
    <row r="13" spans="1:6" ht="30.75" thickBot="1" x14ac:dyDescent="0.3">
      <c r="A13" s="195" t="s">
        <v>55</v>
      </c>
      <c r="B13" s="195"/>
      <c r="C13" s="195"/>
      <c r="D13" s="195"/>
      <c r="E13" s="195"/>
      <c r="F13" s="195"/>
    </row>
    <row r="14" spans="1:6" ht="32.25" thickBot="1" x14ac:dyDescent="0.3">
      <c r="A14" s="44" t="s">
        <v>20</v>
      </c>
      <c r="B14" s="44" t="s">
        <v>47</v>
      </c>
      <c r="C14" s="44" t="s">
        <v>48</v>
      </c>
      <c r="D14" s="122" t="s">
        <v>38</v>
      </c>
      <c r="E14" s="72" t="s">
        <v>15</v>
      </c>
      <c r="F14" s="72" t="s">
        <v>5</v>
      </c>
    </row>
    <row r="15" spans="1:6" ht="15.75" thickBot="1" x14ac:dyDescent="0.3">
      <c r="A15" s="41"/>
      <c r="B15" s="42"/>
      <c r="C15" s="43"/>
      <c r="D15" s="126">
        <v>10</v>
      </c>
      <c r="E15" s="73"/>
      <c r="F15" s="75"/>
    </row>
    <row r="16" spans="1:6" ht="15.75" thickBot="1" x14ac:dyDescent="0.3">
      <c r="A16" s="41"/>
      <c r="B16" s="42"/>
      <c r="C16" s="43"/>
      <c r="D16" s="126">
        <v>10</v>
      </c>
      <c r="E16" s="73"/>
      <c r="F16" s="75"/>
    </row>
    <row r="17" spans="1:7" x14ac:dyDescent="0.25">
      <c r="A17" s="216" t="s">
        <v>42</v>
      </c>
      <c r="B17" s="216"/>
      <c r="C17" s="216"/>
      <c r="D17" s="216"/>
      <c r="E17" s="216"/>
      <c r="F17" s="216"/>
    </row>
    <row r="19" spans="1:7" ht="30.75" thickBot="1" x14ac:dyDescent="0.3">
      <c r="A19" s="194" t="s">
        <v>19</v>
      </c>
      <c r="B19" s="194"/>
      <c r="C19" s="194"/>
      <c r="D19" s="194"/>
      <c r="E19" s="194"/>
      <c r="F19" s="194"/>
      <c r="G19" s="46"/>
    </row>
    <row r="20" spans="1:7" ht="32.25" thickBot="1" x14ac:dyDescent="0.3">
      <c r="A20" s="44" t="s">
        <v>20</v>
      </c>
      <c r="B20" s="44" t="s">
        <v>21</v>
      </c>
      <c r="C20" s="44" t="s">
        <v>22</v>
      </c>
      <c r="D20" s="122" t="s">
        <v>38</v>
      </c>
      <c r="E20" s="72" t="s">
        <v>81</v>
      </c>
      <c r="F20" s="72" t="s">
        <v>5</v>
      </c>
      <c r="G20" s="115"/>
    </row>
    <row r="21" spans="1:7" ht="15.75" thickBot="1" x14ac:dyDescent="0.3">
      <c r="A21" s="41"/>
      <c r="B21" s="42"/>
      <c r="C21" s="43"/>
      <c r="D21" s="126" t="s">
        <v>88</v>
      </c>
      <c r="E21" s="43"/>
      <c r="F21" s="75" t="str">
        <f>IF(C21&gt;0,B21*(1-#REF!),"")</f>
        <v/>
      </c>
      <c r="G21" s="115"/>
    </row>
    <row r="22" spans="1:7" ht="15.75" thickBot="1" x14ac:dyDescent="0.3">
      <c r="A22" s="41"/>
      <c r="B22" s="42"/>
      <c r="C22" s="43"/>
      <c r="D22" s="126" t="s">
        <v>88</v>
      </c>
      <c r="E22" s="43"/>
      <c r="F22" s="75" t="str">
        <f>IF(C22&gt;0,B22*(1-#REF!),"")</f>
        <v/>
      </c>
      <c r="G22" s="115"/>
    </row>
    <row r="23" spans="1:7" x14ac:dyDescent="0.25">
      <c r="A23" s="216" t="s">
        <v>43</v>
      </c>
      <c r="B23" s="216"/>
      <c r="C23" s="216"/>
      <c r="D23" s="216"/>
      <c r="E23" s="216"/>
      <c r="F23" s="216"/>
    </row>
    <row r="25" spans="1:7" ht="30.75" thickBot="1" x14ac:dyDescent="0.45">
      <c r="B25" s="47" t="s">
        <v>31</v>
      </c>
      <c r="C25" s="46"/>
      <c r="D25"/>
    </row>
    <row r="26" spans="1:7" ht="48" thickBot="1" x14ac:dyDescent="0.3">
      <c r="A26" s="44" t="s">
        <v>28</v>
      </c>
      <c r="B26" s="44" t="s">
        <v>29</v>
      </c>
      <c r="C26" s="217" t="s">
        <v>27</v>
      </c>
      <c r="D26" s="218"/>
      <c r="E26" s="219" t="s">
        <v>26</v>
      </c>
      <c r="F26" s="220"/>
    </row>
    <row r="27" spans="1:7" ht="15.75" thickBot="1" x14ac:dyDescent="0.3">
      <c r="A27" s="41"/>
      <c r="B27" s="41"/>
      <c r="C27" s="221"/>
      <c r="D27" s="222"/>
      <c r="E27" s="225"/>
      <c r="F27" s="226"/>
    </row>
    <row r="28" spans="1:7" ht="15.75" thickBot="1" x14ac:dyDescent="0.3">
      <c r="A28" s="41"/>
      <c r="B28" s="41"/>
      <c r="C28" s="223"/>
      <c r="D28" s="224"/>
      <c r="E28" s="225"/>
      <c r="F28" s="226"/>
    </row>
    <row r="29" spans="1:7" x14ac:dyDescent="0.25">
      <c r="A29" s="216" t="s">
        <v>44</v>
      </c>
      <c r="B29" s="216"/>
      <c r="C29" s="216"/>
      <c r="D29" s="216"/>
      <c r="E29" s="216"/>
      <c r="F29" s="216"/>
    </row>
    <row r="31" spans="1:7" ht="30.75" customHeight="1" thickBot="1" x14ac:dyDescent="0.3">
      <c r="A31" s="196" t="s">
        <v>82</v>
      </c>
      <c r="B31" s="196"/>
      <c r="C31" s="196"/>
      <c r="D31" s="196"/>
      <c r="E31" s="196"/>
      <c r="F31" s="196"/>
      <c r="G31" s="114"/>
    </row>
    <row r="32" spans="1:7" ht="32.25" thickBot="1" x14ac:dyDescent="0.3">
      <c r="A32" s="44" t="s">
        <v>56</v>
      </c>
      <c r="B32" s="44" t="s">
        <v>47</v>
      </c>
      <c r="C32" s="44" t="s">
        <v>22</v>
      </c>
      <c r="D32" s="44" t="s">
        <v>57</v>
      </c>
      <c r="E32" s="44" t="s">
        <v>85</v>
      </c>
      <c r="F32" s="72" t="s">
        <v>5</v>
      </c>
    </row>
    <row r="33" spans="1:6" ht="15.75" thickBot="1" x14ac:dyDescent="0.3">
      <c r="A33" s="41"/>
      <c r="B33" s="43"/>
      <c r="C33" s="43"/>
      <c r="D33" s="41"/>
      <c r="E33" s="41"/>
      <c r="F33" s="62"/>
    </row>
    <row r="34" spans="1:6" ht="15.75" thickBot="1" x14ac:dyDescent="0.3">
      <c r="A34" s="41"/>
      <c r="B34" s="43"/>
      <c r="C34" s="43"/>
      <c r="D34" s="41"/>
      <c r="E34" s="41"/>
      <c r="F34" s="62"/>
    </row>
    <row r="35" spans="1:6" x14ac:dyDescent="0.25">
      <c r="A35" s="216" t="s">
        <v>45</v>
      </c>
      <c r="B35" s="216"/>
      <c r="C35" s="216"/>
      <c r="D35" s="216"/>
      <c r="E35" s="216"/>
      <c r="F35" s="216"/>
    </row>
  </sheetData>
  <sheetProtection selectLockedCells="1"/>
  <mergeCells count="17">
    <mergeCell ref="A29:F29"/>
    <mergeCell ref="A35:F35"/>
    <mergeCell ref="A19:F19"/>
    <mergeCell ref="A31:F31"/>
    <mergeCell ref="C26:D26"/>
    <mergeCell ref="E26:F26"/>
    <mergeCell ref="C27:D27"/>
    <mergeCell ref="C28:D28"/>
    <mergeCell ref="E27:F27"/>
    <mergeCell ref="E28:F28"/>
    <mergeCell ref="A23:F23"/>
    <mergeCell ref="A1:F1"/>
    <mergeCell ref="A13:F13"/>
    <mergeCell ref="A17:F17"/>
    <mergeCell ref="A11:F11"/>
    <mergeCell ref="A5:F5"/>
    <mergeCell ref="A7:F7"/>
  </mergeCells>
  <pageMargins left="0.7" right="0.7" top="0.75" bottom="0.75" header="0.3" footer="0.3"/>
  <pageSetup scale="9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(Pg. 1)</vt:lpstr>
      <vt:lpstr> SUMMARY (Pg. 2)</vt:lpstr>
      <vt:lpstr>COMPUTERS (Pg. 3)</vt:lpstr>
      <vt:lpstr>OFFICE EQUIPMENT (Pg. 4)</vt:lpstr>
      <vt:lpstr>FURNITURE &amp; FIXTURES (Pg. 5) </vt:lpstr>
      <vt:lpstr>MACHINERY &amp; EQUIPMENT (Pg. 6)</vt:lpstr>
      <vt:lpstr>LEASED OR SOLD ASSETS (Pg. 7)</vt:lpstr>
      <vt:lpstr>AIRCRAFT (Pg. 8) </vt:lpstr>
      <vt:lpstr>DEPRECIATION TABLES (Pg. 9)</vt:lpstr>
      <vt:lpstr>Combined Assets </vt:lpstr>
      <vt:lpstr>' SUMMARY (Pg. 2)'!Print_Area</vt:lpstr>
      <vt:lpstr>'AIRCRAFT (Pg. 8) '!Print_Area</vt:lpstr>
      <vt:lpstr>'Combined Assets '!Print_Area</vt:lpstr>
      <vt:lpstr>'COMPUTERS (Pg. 3)'!Print_Area</vt:lpstr>
      <vt:lpstr>'COVER (Pg. 1)'!Print_Area</vt:lpstr>
      <vt:lpstr>'FURNITURE &amp; FIXTURES (Pg. 5) '!Print_Area</vt:lpstr>
      <vt:lpstr>'LEASED OR SOLD ASSETS (Pg. 7)'!Print_Area</vt:lpstr>
      <vt:lpstr>'MACHINERY &amp; EQUIPMENT (Pg. 6)'!Print_Area</vt:lpstr>
      <vt:lpstr>'OFFICE EQUIPMENT (Pg. 4)'!Print_Area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Hurt</dc:creator>
  <cp:lastModifiedBy>Seth A. Charlton</cp:lastModifiedBy>
  <cp:lastPrinted>2018-09-19T18:05:12Z</cp:lastPrinted>
  <dcterms:created xsi:type="dcterms:W3CDTF">2012-04-02T17:02:28Z</dcterms:created>
  <dcterms:modified xsi:type="dcterms:W3CDTF">2023-07-20T22:33:48Z</dcterms:modified>
</cp:coreProperties>
</file>